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flackjo\OneDrive - State University of New York\Desktop\EPICENTER TASK PREPARATION\FACILITIES QUESTIONNAIRE - Apr 15\"/>
    </mc:Choice>
  </mc:AlternateContent>
  <workbookProtection workbookAlgorithmName="SHA-512" workbookHashValue="6WVhaXnnHUPH3gG9HL/mZMezqDDKuwyvma/mwWTPn8ShXEWmdkb4RVKXSaFkI+6Orjx9HDTfIdPjzPKpSybGwg==" workbookSaltValue="fGinYE5O9BCgo5y6BcqK/A==" workbookSpinCount="100000" lockStructure="1"/>
  <bookViews>
    <workbookView xWindow="0" yWindow="0" windowWidth="23040" windowHeight="9192"/>
  </bookViews>
  <sheets>
    <sheet name="EXISTING SITES" sheetId="4" r:id="rId1"/>
    <sheet name="NEW SITES" sheetId="5" r:id="rId2"/>
    <sheet name="CONTROL" sheetId="3" state="veryHidden" r:id="rId3"/>
  </sheets>
  <definedNames>
    <definedName name="_xlnm._FilterDatabase" localSheetId="2" hidden="1">CONTROL!$A$1:$K$286</definedName>
    <definedName name="EdCorp">'EXISTING SITES'!$B$11</definedName>
    <definedName name="EdCorpList">CONTROL!$M$2:$M$91</definedName>
    <definedName name="ExistingSitesData">CONTROL!$T$4:$AB$48</definedName>
    <definedName name="NewSchoolSite">OFFSET(CONTROL!$R$2:$R$39,0,0,COUNTIF(CONTROL!$R$2:$R$39,"?*"))</definedName>
    <definedName name="NewSiteData">'NEW SITES'!$A$12:$G$42</definedName>
    <definedName name="_xlnm.Print_Area" localSheetId="2">CONTROL!$T$1:$AB$48</definedName>
    <definedName name="_xlnm.Print_Area" localSheetId="1">'NEW SITES'!$A$1:$G$42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2" i="3" l="1"/>
  <c r="AE9" i="3"/>
  <c r="AF9" i="3"/>
  <c r="AG9" i="3"/>
  <c r="AE10" i="3"/>
  <c r="AF10" i="3"/>
  <c r="AG10" i="3"/>
  <c r="AE11" i="3"/>
  <c r="AF11" i="3"/>
  <c r="AG11" i="3"/>
  <c r="AE12" i="3"/>
  <c r="AF12" i="3"/>
  <c r="AG12" i="3"/>
  <c r="AE13" i="3"/>
  <c r="AF13" i="3"/>
  <c r="AG13" i="3"/>
  <c r="AE14" i="3"/>
  <c r="AF14" i="3"/>
  <c r="AG14" i="3"/>
  <c r="AE15" i="3"/>
  <c r="AF15" i="3"/>
  <c r="AG15" i="3"/>
  <c r="AE16" i="3"/>
  <c r="AF16" i="3"/>
  <c r="AG16" i="3"/>
  <c r="AE17" i="3"/>
  <c r="AF17" i="3"/>
  <c r="AG17" i="3"/>
  <c r="AE18" i="3"/>
  <c r="AF18" i="3"/>
  <c r="AG18" i="3"/>
  <c r="AE19" i="3"/>
  <c r="AF19" i="3"/>
  <c r="AG19" i="3"/>
  <c r="AE20" i="3"/>
  <c r="AF20" i="3"/>
  <c r="AG20" i="3"/>
  <c r="AE21" i="3"/>
  <c r="AF21" i="3"/>
  <c r="AG21" i="3"/>
  <c r="AE22" i="3"/>
  <c r="AF22" i="3"/>
  <c r="AG22" i="3"/>
  <c r="AE23" i="3"/>
  <c r="AF23" i="3"/>
  <c r="AG23" i="3"/>
  <c r="AE24" i="3"/>
  <c r="AF24" i="3"/>
  <c r="AG24" i="3"/>
  <c r="AE25" i="3"/>
  <c r="AF25" i="3"/>
  <c r="AG25" i="3"/>
  <c r="AE26" i="3"/>
  <c r="AF26" i="3"/>
  <c r="AG26" i="3"/>
  <c r="AE27" i="3"/>
  <c r="AF27" i="3"/>
  <c r="AG27" i="3"/>
  <c r="AE28" i="3"/>
  <c r="AF28" i="3"/>
  <c r="AG28" i="3"/>
  <c r="AE29" i="3"/>
  <c r="AF29" i="3"/>
  <c r="AG29" i="3"/>
  <c r="AE30" i="3"/>
  <c r="AF30" i="3"/>
  <c r="AG30" i="3"/>
  <c r="AE31" i="3"/>
  <c r="AF31" i="3"/>
  <c r="AG31" i="3"/>
  <c r="AE32" i="3"/>
  <c r="AF32" i="3"/>
  <c r="AG32" i="3"/>
  <c r="AE33" i="3"/>
  <c r="AF33" i="3"/>
  <c r="AG33" i="3"/>
  <c r="AE34" i="3"/>
  <c r="AF34" i="3"/>
  <c r="AG34" i="3"/>
  <c r="AE35" i="3"/>
  <c r="AF35" i="3"/>
  <c r="AG35" i="3"/>
  <c r="AE36" i="3"/>
  <c r="AF36" i="3"/>
  <c r="AG36" i="3"/>
  <c r="AE37" i="3"/>
  <c r="AF37" i="3"/>
  <c r="AG37" i="3"/>
  <c r="AE38" i="3"/>
  <c r="AF38" i="3"/>
  <c r="AG38" i="3"/>
  <c r="AE39" i="3"/>
  <c r="AF39" i="3"/>
  <c r="AG39" i="3"/>
  <c r="AE40" i="3"/>
  <c r="AF40" i="3"/>
  <c r="AG40" i="3"/>
  <c r="AE41" i="3"/>
  <c r="AF41" i="3"/>
  <c r="AG41" i="3"/>
  <c r="AE42" i="3"/>
  <c r="AF42" i="3"/>
  <c r="AG42" i="3"/>
  <c r="AE43" i="3"/>
  <c r="AF43" i="3"/>
  <c r="AG43" i="3"/>
  <c r="AE44" i="3"/>
  <c r="AF44" i="3"/>
  <c r="AG44" i="3"/>
  <c r="AE45" i="3"/>
  <c r="AF45" i="3"/>
  <c r="AG45" i="3"/>
  <c r="AE46" i="3"/>
  <c r="AF46" i="3"/>
  <c r="AG46" i="3"/>
  <c r="AE47" i="3"/>
  <c r="AF47" i="3"/>
  <c r="AG47" i="3"/>
  <c r="AE48" i="3"/>
  <c r="AF48" i="3"/>
  <c r="AG48" i="3"/>
  <c r="AD6" i="3"/>
  <c r="AD7" i="3"/>
  <c r="AD8" i="3"/>
  <c r="AD9" i="3"/>
  <c r="AD10" i="3"/>
  <c r="AD11" i="3"/>
  <c r="AD12" i="3"/>
  <c r="AD13" i="3"/>
  <c r="AD14" i="3"/>
  <c r="AD15" i="3"/>
  <c r="AD16" i="3"/>
  <c r="AD17" i="3"/>
  <c r="AD18" i="3"/>
  <c r="AD19" i="3"/>
  <c r="AD20" i="3"/>
  <c r="AD21" i="3"/>
  <c r="AD22" i="3"/>
  <c r="AD23" i="3"/>
  <c r="AD24" i="3"/>
  <c r="AD25" i="3"/>
  <c r="AD26" i="3"/>
  <c r="AD27" i="3"/>
  <c r="AD28" i="3"/>
  <c r="AD29" i="3"/>
  <c r="AD30" i="3"/>
  <c r="AD31" i="3"/>
  <c r="AD32" i="3"/>
  <c r="AD33" i="3"/>
  <c r="AD34" i="3"/>
  <c r="AD35" i="3"/>
  <c r="AD36" i="3"/>
  <c r="AD37" i="3"/>
  <c r="AD38" i="3"/>
  <c r="AD39" i="3"/>
  <c r="AD40" i="3"/>
  <c r="AD41" i="3"/>
  <c r="AD42" i="3"/>
  <c r="AD43" i="3"/>
  <c r="AD44" i="3"/>
  <c r="AD45" i="3"/>
  <c r="AD46" i="3"/>
  <c r="AD47" i="3"/>
  <c r="AD48" i="3"/>
  <c r="AD5" i="3"/>
  <c r="AF8" i="3" l="1"/>
  <c r="T40" i="3"/>
  <c r="T41" i="3"/>
  <c r="T42" i="3"/>
  <c r="T43" i="3"/>
  <c r="T44" i="3"/>
  <c r="T45" i="3"/>
  <c r="T46" i="3"/>
  <c r="T47" i="3"/>
  <c r="T48" i="3"/>
  <c r="T6" i="3"/>
  <c r="AE6" i="3" s="1"/>
  <c r="T7" i="3"/>
  <c r="AE7" i="3" s="1"/>
  <c r="T8" i="3"/>
  <c r="AE8" i="3" s="1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5" i="3"/>
  <c r="AF5" i="3" s="1"/>
  <c r="L79" i="3"/>
  <c r="L4" i="3"/>
  <c r="L5" i="3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80" i="3"/>
  <c r="L81" i="3"/>
  <c r="L82" i="3"/>
  <c r="L83" i="3"/>
  <c r="L84" i="3"/>
  <c r="L85" i="3"/>
  <c r="L86" i="3"/>
  <c r="L87" i="3"/>
  <c r="L88" i="3"/>
  <c r="L89" i="3"/>
  <c r="L90" i="3"/>
  <c r="L91" i="3"/>
  <c r="L3" i="3"/>
  <c r="A33" i="5"/>
  <c r="A34" i="5"/>
  <c r="A35" i="5"/>
  <c r="A36" i="5"/>
  <c r="A37" i="5"/>
  <c r="A38" i="5"/>
  <c r="A39" i="5"/>
  <c r="A40" i="5"/>
  <c r="A41" i="5"/>
  <c r="A42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13" i="5"/>
  <c r="R3" i="3" a="1"/>
  <c r="R3" i="3" s="1"/>
  <c r="R4" i="3" a="1"/>
  <c r="R4" i="3" s="1"/>
  <c r="R5" i="3" a="1"/>
  <c r="R5" i="3" s="1"/>
  <c r="R6" i="3" a="1"/>
  <c r="R6" i="3" s="1"/>
  <c r="R7" i="3" a="1"/>
  <c r="R7" i="3" s="1"/>
  <c r="R8" i="3" a="1"/>
  <c r="R8" i="3" s="1"/>
  <c r="R9" i="3" a="1"/>
  <c r="R9" i="3" s="1"/>
  <c r="R10" i="3" a="1"/>
  <c r="R10" i="3" s="1"/>
  <c r="R11" i="3" a="1"/>
  <c r="R11" i="3" s="1"/>
  <c r="R12" i="3" a="1"/>
  <c r="R12" i="3" s="1"/>
  <c r="R13" i="3" a="1"/>
  <c r="R13" i="3" s="1"/>
  <c r="R14" i="3" a="1"/>
  <c r="R14" i="3" s="1"/>
  <c r="R15" i="3" a="1"/>
  <c r="R15" i="3" s="1"/>
  <c r="R16" i="3" a="1"/>
  <c r="R16" i="3" s="1"/>
  <c r="R17" i="3" a="1"/>
  <c r="R17" i="3" s="1"/>
  <c r="R18" i="3" a="1"/>
  <c r="R18" i="3" s="1"/>
  <c r="R19" i="3" a="1"/>
  <c r="R19" i="3" s="1"/>
  <c r="R20" i="3" a="1"/>
  <c r="R20" i="3" s="1"/>
  <c r="R21" i="3" a="1"/>
  <c r="R21" i="3" s="1"/>
  <c r="R22" i="3" a="1"/>
  <c r="R22" i="3" s="1"/>
  <c r="R23" i="3" a="1"/>
  <c r="R23" i="3" s="1"/>
  <c r="R24" i="3" a="1"/>
  <c r="R24" i="3" s="1"/>
  <c r="R25" i="3" a="1"/>
  <c r="R25" i="3" s="1"/>
  <c r="R26" i="3" a="1"/>
  <c r="R26" i="3" s="1"/>
  <c r="R27" i="3" a="1"/>
  <c r="R27" i="3" s="1"/>
  <c r="R28" i="3" a="1"/>
  <c r="R28" i="3" s="1"/>
  <c r="R29" i="3" a="1"/>
  <c r="R29" i="3" s="1"/>
  <c r="R30" i="3" a="1"/>
  <c r="R30" i="3" s="1"/>
  <c r="R31" i="3" a="1"/>
  <c r="R31" i="3" s="1"/>
  <c r="R32" i="3" a="1"/>
  <c r="R32" i="3" s="1"/>
  <c r="R33" i="3" a="1"/>
  <c r="R33" i="3" s="1"/>
  <c r="R34" i="3" a="1"/>
  <c r="R34" i="3" s="1"/>
  <c r="R35" i="3" a="1"/>
  <c r="R35" i="3" s="1"/>
  <c r="R36" i="3" a="1"/>
  <c r="R36" i="3" s="1"/>
  <c r="R37" i="3" a="1"/>
  <c r="R37" i="3" s="1"/>
  <c r="R38" i="3" a="1"/>
  <c r="R38" i="3" s="1"/>
  <c r="R39" i="3" a="1"/>
  <c r="R39" i="3" s="1"/>
  <c r="R2" i="3" a="1"/>
  <c r="R2" i="3" s="1"/>
  <c r="AG5" i="3" l="1"/>
  <c r="AG6" i="3"/>
  <c r="AF7" i="3"/>
  <c r="AF6" i="3"/>
  <c r="AG8" i="3"/>
  <c r="AG7" i="3"/>
  <c r="AE5" i="3"/>
  <c r="B10" i="5"/>
  <c r="B3" i="3" l="1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" i="3"/>
  <c r="C3" i="3" l="1"/>
  <c r="C16" i="4" s="1"/>
  <c r="W6" i="3" s="1"/>
  <c r="C7" i="3"/>
  <c r="C20" i="4" s="1"/>
  <c r="W10" i="3" s="1"/>
  <c r="C11" i="3"/>
  <c r="C24" i="4" s="1"/>
  <c r="W14" i="3" s="1"/>
  <c r="C15" i="3"/>
  <c r="C28" i="4" s="1"/>
  <c r="W18" i="3" s="1"/>
  <c r="C19" i="3"/>
  <c r="C32" i="4" s="1"/>
  <c r="W22" i="3" s="1"/>
  <c r="C23" i="3"/>
  <c r="C36" i="4" s="1"/>
  <c r="W26" i="3" s="1"/>
  <c r="C27" i="3"/>
  <c r="C40" i="4" s="1"/>
  <c r="W30" i="3" s="1"/>
  <c r="C31" i="3"/>
  <c r="C44" i="4" s="1"/>
  <c r="W34" i="3" s="1"/>
  <c r="C35" i="3"/>
  <c r="C48" i="4" s="1"/>
  <c r="W38" i="3" s="1"/>
  <c r="C39" i="3"/>
  <c r="C52" i="4" s="1"/>
  <c r="W42" i="3" s="1"/>
  <c r="C43" i="3"/>
  <c r="C56" i="4" s="1"/>
  <c r="W46" i="3" s="1"/>
  <c r="C47" i="3"/>
  <c r="C51" i="3"/>
  <c r="C55" i="3"/>
  <c r="C59" i="3"/>
  <c r="C63" i="3"/>
  <c r="C67" i="3"/>
  <c r="C71" i="3"/>
  <c r="C75" i="3"/>
  <c r="C79" i="3"/>
  <c r="C83" i="3"/>
  <c r="C87" i="3"/>
  <c r="C91" i="3"/>
  <c r="C95" i="3"/>
  <c r="C99" i="3"/>
  <c r="C103" i="3"/>
  <c r="C107" i="3"/>
  <c r="C111" i="3"/>
  <c r="C115" i="3"/>
  <c r="C119" i="3"/>
  <c r="C123" i="3"/>
  <c r="C127" i="3"/>
  <c r="C131" i="3"/>
  <c r="C135" i="3"/>
  <c r="C139" i="3"/>
  <c r="C143" i="3"/>
  <c r="C147" i="3"/>
  <c r="C151" i="3"/>
  <c r="C155" i="3"/>
  <c r="C159" i="3"/>
  <c r="C163" i="3"/>
  <c r="C167" i="3"/>
  <c r="C171" i="3"/>
  <c r="C175" i="3"/>
  <c r="C179" i="3"/>
  <c r="C183" i="3"/>
  <c r="C187" i="3"/>
  <c r="C191" i="3"/>
  <c r="C195" i="3"/>
  <c r="C199" i="3"/>
  <c r="C203" i="3"/>
  <c r="C207" i="3"/>
  <c r="C211" i="3"/>
  <c r="C215" i="3"/>
  <c r="C219" i="3"/>
  <c r="C223" i="3"/>
  <c r="C227" i="3"/>
  <c r="C231" i="3"/>
  <c r="C235" i="3"/>
  <c r="C239" i="3"/>
  <c r="C243" i="3"/>
  <c r="C247" i="3"/>
  <c r="C251" i="3"/>
  <c r="C255" i="3"/>
  <c r="C259" i="3"/>
  <c r="C263" i="3"/>
  <c r="C267" i="3"/>
  <c r="C271" i="3"/>
  <c r="C275" i="3"/>
  <c r="C279" i="3"/>
  <c r="C283" i="3"/>
  <c r="C2" i="3"/>
  <c r="C14" i="3"/>
  <c r="C27" i="4" s="1"/>
  <c r="W17" i="3" s="1"/>
  <c r="C22" i="3"/>
  <c r="C35" i="4" s="1"/>
  <c r="W25" i="3" s="1"/>
  <c r="C30" i="3"/>
  <c r="C43" i="4" s="1"/>
  <c r="W33" i="3" s="1"/>
  <c r="C42" i="3"/>
  <c r="C55" i="4" s="1"/>
  <c r="W45" i="3" s="1"/>
  <c r="C54" i="3"/>
  <c r="C70" i="3"/>
  <c r="C82" i="3"/>
  <c r="C94" i="3"/>
  <c r="C106" i="3"/>
  <c r="C118" i="3"/>
  <c r="C4" i="3"/>
  <c r="C17" i="4" s="1"/>
  <c r="W7" i="3" s="1"/>
  <c r="C8" i="3"/>
  <c r="C21" i="4" s="1"/>
  <c r="W11" i="3" s="1"/>
  <c r="C12" i="3"/>
  <c r="C25" i="4" s="1"/>
  <c r="W15" i="3" s="1"/>
  <c r="C16" i="3"/>
  <c r="C29" i="4" s="1"/>
  <c r="W19" i="3" s="1"/>
  <c r="C20" i="3"/>
  <c r="C33" i="4" s="1"/>
  <c r="W23" i="3" s="1"/>
  <c r="C24" i="3"/>
  <c r="C37" i="4" s="1"/>
  <c r="W27" i="3" s="1"/>
  <c r="C28" i="3"/>
  <c r="C41" i="4" s="1"/>
  <c r="W31" i="3" s="1"/>
  <c r="C32" i="3"/>
  <c r="C45" i="4" s="1"/>
  <c r="W35" i="3" s="1"/>
  <c r="C36" i="3"/>
  <c r="C49" i="4" s="1"/>
  <c r="W39" i="3" s="1"/>
  <c r="C40" i="3"/>
  <c r="C53" i="4" s="1"/>
  <c r="W43" i="3" s="1"/>
  <c r="C44" i="3"/>
  <c r="C57" i="4" s="1"/>
  <c r="W47" i="3" s="1"/>
  <c r="C48" i="3"/>
  <c r="C52" i="3"/>
  <c r="C56" i="3"/>
  <c r="C60" i="3"/>
  <c r="C64" i="3"/>
  <c r="C68" i="3"/>
  <c r="C72" i="3"/>
  <c r="C76" i="3"/>
  <c r="C80" i="3"/>
  <c r="C84" i="3"/>
  <c r="C88" i="3"/>
  <c r="C92" i="3"/>
  <c r="C96" i="3"/>
  <c r="C100" i="3"/>
  <c r="C104" i="3"/>
  <c r="C108" i="3"/>
  <c r="C112" i="3"/>
  <c r="C116" i="3"/>
  <c r="C120" i="3"/>
  <c r="C124" i="3"/>
  <c r="C128" i="3"/>
  <c r="C132" i="3"/>
  <c r="C136" i="3"/>
  <c r="C140" i="3"/>
  <c r="C144" i="3"/>
  <c r="C148" i="3"/>
  <c r="C152" i="3"/>
  <c r="C156" i="3"/>
  <c r="C160" i="3"/>
  <c r="C164" i="3"/>
  <c r="C168" i="3"/>
  <c r="C172" i="3"/>
  <c r="C176" i="3"/>
  <c r="C180" i="3"/>
  <c r="C184" i="3"/>
  <c r="C188" i="3"/>
  <c r="C192" i="3"/>
  <c r="C196" i="3"/>
  <c r="C200" i="3"/>
  <c r="C204" i="3"/>
  <c r="C208" i="3"/>
  <c r="C212" i="3"/>
  <c r="C216" i="3"/>
  <c r="C220" i="3"/>
  <c r="C224" i="3"/>
  <c r="C228" i="3"/>
  <c r="C232" i="3"/>
  <c r="C236" i="3"/>
  <c r="C240" i="3"/>
  <c r="C244" i="3"/>
  <c r="C248" i="3"/>
  <c r="C252" i="3"/>
  <c r="C256" i="3"/>
  <c r="C260" i="3"/>
  <c r="C264" i="3"/>
  <c r="C268" i="3"/>
  <c r="C272" i="3"/>
  <c r="C276" i="3"/>
  <c r="C280" i="3"/>
  <c r="C284" i="3"/>
  <c r="C6" i="3"/>
  <c r="C19" i="4" s="1"/>
  <c r="W9" i="3" s="1"/>
  <c r="C18" i="3"/>
  <c r="C31" i="4" s="1"/>
  <c r="W21" i="3" s="1"/>
  <c r="C34" i="3"/>
  <c r="C47" i="4" s="1"/>
  <c r="W37" i="3" s="1"/>
  <c r="C46" i="3"/>
  <c r="C58" i="3"/>
  <c r="C66" i="3"/>
  <c r="C78" i="3"/>
  <c r="C90" i="3"/>
  <c r="C102" i="3"/>
  <c r="C114" i="3"/>
  <c r="C126" i="3"/>
  <c r="C5" i="3"/>
  <c r="C18" i="4" s="1"/>
  <c r="W8" i="3" s="1"/>
  <c r="C9" i="3"/>
  <c r="C22" i="4" s="1"/>
  <c r="W12" i="3" s="1"/>
  <c r="C13" i="3"/>
  <c r="C26" i="4" s="1"/>
  <c r="W16" i="3" s="1"/>
  <c r="C17" i="3"/>
  <c r="C30" i="4" s="1"/>
  <c r="W20" i="3" s="1"/>
  <c r="C21" i="3"/>
  <c r="C34" i="4" s="1"/>
  <c r="W24" i="3" s="1"/>
  <c r="C25" i="3"/>
  <c r="C38" i="4" s="1"/>
  <c r="W28" i="3" s="1"/>
  <c r="C29" i="3"/>
  <c r="C42" i="4" s="1"/>
  <c r="W32" i="3" s="1"/>
  <c r="C33" i="3"/>
  <c r="C46" i="4" s="1"/>
  <c r="W36" i="3" s="1"/>
  <c r="C37" i="3"/>
  <c r="C50" i="4" s="1"/>
  <c r="W40" i="3" s="1"/>
  <c r="C41" i="3"/>
  <c r="C54" i="4" s="1"/>
  <c r="W44" i="3" s="1"/>
  <c r="C45" i="3"/>
  <c r="C58" i="4" s="1"/>
  <c r="W48" i="3" s="1"/>
  <c r="C49" i="3"/>
  <c r="C53" i="3"/>
  <c r="C57" i="3"/>
  <c r="C61" i="3"/>
  <c r="C65" i="3"/>
  <c r="C69" i="3"/>
  <c r="C73" i="3"/>
  <c r="C77" i="3"/>
  <c r="C81" i="3"/>
  <c r="C85" i="3"/>
  <c r="C89" i="3"/>
  <c r="C93" i="3"/>
  <c r="C97" i="3"/>
  <c r="C101" i="3"/>
  <c r="C105" i="3"/>
  <c r="C109" i="3"/>
  <c r="C113" i="3"/>
  <c r="C117" i="3"/>
  <c r="C121" i="3"/>
  <c r="C125" i="3"/>
  <c r="C129" i="3"/>
  <c r="C133" i="3"/>
  <c r="C137" i="3"/>
  <c r="C141" i="3"/>
  <c r="C145" i="3"/>
  <c r="C149" i="3"/>
  <c r="C153" i="3"/>
  <c r="C157" i="3"/>
  <c r="C161" i="3"/>
  <c r="C165" i="3"/>
  <c r="C169" i="3"/>
  <c r="C173" i="3"/>
  <c r="C177" i="3"/>
  <c r="C181" i="3"/>
  <c r="C185" i="3"/>
  <c r="C189" i="3"/>
  <c r="C193" i="3"/>
  <c r="C197" i="3"/>
  <c r="C201" i="3"/>
  <c r="C205" i="3"/>
  <c r="C209" i="3"/>
  <c r="C213" i="3"/>
  <c r="C217" i="3"/>
  <c r="C221" i="3"/>
  <c r="C225" i="3"/>
  <c r="C229" i="3"/>
  <c r="C233" i="3"/>
  <c r="C237" i="3"/>
  <c r="C241" i="3"/>
  <c r="C245" i="3"/>
  <c r="C249" i="3"/>
  <c r="C253" i="3"/>
  <c r="C257" i="3"/>
  <c r="C261" i="3"/>
  <c r="C265" i="3"/>
  <c r="C269" i="3"/>
  <c r="C273" i="3"/>
  <c r="C277" i="3"/>
  <c r="C281" i="3"/>
  <c r="C10" i="3"/>
  <c r="C23" i="4" s="1"/>
  <c r="W13" i="3" s="1"/>
  <c r="C26" i="3"/>
  <c r="C39" i="4" s="1"/>
  <c r="W29" i="3" s="1"/>
  <c r="C38" i="3"/>
  <c r="C51" i="4" s="1"/>
  <c r="W41" i="3" s="1"/>
  <c r="C50" i="3"/>
  <c r="C62" i="3"/>
  <c r="C74" i="3"/>
  <c r="C86" i="3"/>
  <c r="C98" i="3"/>
  <c r="C110" i="3"/>
  <c r="C122" i="3"/>
  <c r="C130" i="3"/>
  <c r="C146" i="3"/>
  <c r="C162" i="3"/>
  <c r="C178" i="3"/>
  <c r="C194" i="3"/>
  <c r="C210" i="3"/>
  <c r="C226" i="3"/>
  <c r="C242" i="3"/>
  <c r="C258" i="3"/>
  <c r="C274" i="3"/>
  <c r="C238" i="3"/>
  <c r="C270" i="3"/>
  <c r="C134" i="3"/>
  <c r="C150" i="3"/>
  <c r="C166" i="3"/>
  <c r="C182" i="3"/>
  <c r="C198" i="3"/>
  <c r="C214" i="3"/>
  <c r="C230" i="3"/>
  <c r="C246" i="3"/>
  <c r="C262" i="3"/>
  <c r="C278" i="3"/>
  <c r="C138" i="3"/>
  <c r="C154" i="3"/>
  <c r="C170" i="3"/>
  <c r="C186" i="3"/>
  <c r="C202" i="3"/>
  <c r="C218" i="3"/>
  <c r="C234" i="3"/>
  <c r="C250" i="3"/>
  <c r="C266" i="3"/>
  <c r="C282" i="3"/>
  <c r="C142" i="3"/>
  <c r="C158" i="3"/>
  <c r="C174" i="3"/>
  <c r="C190" i="3"/>
  <c r="C206" i="3"/>
  <c r="C222" i="3"/>
  <c r="C254" i="3"/>
  <c r="D39" i="4" l="1"/>
  <c r="X29" i="3" s="1"/>
  <c r="F39" i="4"/>
  <c r="Z29" i="3" s="1"/>
  <c r="E39" i="4"/>
  <c r="Y29" i="3" s="1"/>
  <c r="G39" i="4"/>
  <c r="AA29" i="3" s="1"/>
  <c r="D46" i="4"/>
  <c r="X36" i="3" s="1"/>
  <c r="G46" i="4"/>
  <c r="AA36" i="3" s="1"/>
  <c r="F46" i="4"/>
  <c r="Z36" i="3" s="1"/>
  <c r="E46" i="4"/>
  <c r="Y36" i="3" s="1"/>
  <c r="D21" i="4"/>
  <c r="X11" i="3" s="1"/>
  <c r="F21" i="4"/>
  <c r="Z11" i="3" s="1"/>
  <c r="E21" i="4"/>
  <c r="Y11" i="3" s="1"/>
  <c r="G21" i="4"/>
  <c r="AA11" i="3" s="1"/>
  <c r="D44" i="4"/>
  <c r="X34" i="3" s="1"/>
  <c r="E44" i="4"/>
  <c r="Y34" i="3" s="1"/>
  <c r="G44" i="4"/>
  <c r="AA34" i="3" s="1"/>
  <c r="F44" i="4"/>
  <c r="Z34" i="3" s="1"/>
  <c r="D28" i="4"/>
  <c r="X18" i="3" s="1"/>
  <c r="E28" i="4"/>
  <c r="Y18" i="3" s="1"/>
  <c r="G28" i="4"/>
  <c r="AA18" i="3" s="1"/>
  <c r="F28" i="4"/>
  <c r="Z18" i="3" s="1"/>
  <c r="D23" i="4"/>
  <c r="X13" i="3" s="1"/>
  <c r="F23" i="4"/>
  <c r="Z13" i="3" s="1"/>
  <c r="G23" i="4"/>
  <c r="AA13" i="3" s="1"/>
  <c r="E23" i="4"/>
  <c r="Y13" i="3" s="1"/>
  <c r="D58" i="4"/>
  <c r="X48" i="3" s="1"/>
  <c r="G58" i="4"/>
  <c r="AA48" i="3" s="1"/>
  <c r="E58" i="4"/>
  <c r="Y48" i="3" s="1"/>
  <c r="F58" i="4"/>
  <c r="Z48" i="3" s="1"/>
  <c r="D42" i="4"/>
  <c r="X32" i="3" s="1"/>
  <c r="G42" i="4"/>
  <c r="AA32" i="3" s="1"/>
  <c r="E42" i="4"/>
  <c r="Y32" i="3" s="1"/>
  <c r="F42" i="4"/>
  <c r="Z32" i="3" s="1"/>
  <c r="D26" i="4"/>
  <c r="X16" i="3" s="1"/>
  <c r="G26" i="4"/>
  <c r="AA16" i="3" s="1"/>
  <c r="E26" i="4"/>
  <c r="Y16" i="3" s="1"/>
  <c r="F26" i="4"/>
  <c r="Z16" i="3" s="1"/>
  <c r="D31" i="4"/>
  <c r="X21" i="3" s="1"/>
  <c r="F31" i="4"/>
  <c r="Z21" i="3" s="1"/>
  <c r="E31" i="4"/>
  <c r="Y21" i="3" s="1"/>
  <c r="G31" i="4"/>
  <c r="AA21" i="3" s="1"/>
  <c r="D49" i="4"/>
  <c r="X39" i="3" s="1"/>
  <c r="F49" i="4"/>
  <c r="Z39" i="3" s="1"/>
  <c r="E49" i="4"/>
  <c r="Y39" i="3" s="1"/>
  <c r="G49" i="4"/>
  <c r="AA39" i="3" s="1"/>
  <c r="D33" i="4"/>
  <c r="X23" i="3" s="1"/>
  <c r="F33" i="4"/>
  <c r="Z23" i="3" s="1"/>
  <c r="E33" i="4"/>
  <c r="Y23" i="3" s="1"/>
  <c r="G33" i="4"/>
  <c r="AA23" i="3" s="1"/>
  <c r="D17" i="4"/>
  <c r="X7" i="3" s="1"/>
  <c r="F17" i="4"/>
  <c r="Z7" i="3" s="1"/>
  <c r="E17" i="4"/>
  <c r="Y7" i="3" s="1"/>
  <c r="G17" i="4"/>
  <c r="AA7" i="3" s="1"/>
  <c r="D43" i="4"/>
  <c r="X33" i="3" s="1"/>
  <c r="F43" i="4"/>
  <c r="Z33" i="3" s="1"/>
  <c r="G43" i="4"/>
  <c r="AA33" i="3" s="1"/>
  <c r="E43" i="4"/>
  <c r="Y33" i="3" s="1"/>
  <c r="D56" i="4"/>
  <c r="X46" i="3" s="1"/>
  <c r="E56" i="4"/>
  <c r="Y46" i="3" s="1"/>
  <c r="F56" i="4"/>
  <c r="Z46" i="3" s="1"/>
  <c r="G56" i="4"/>
  <c r="AA46" i="3" s="1"/>
  <c r="D40" i="4"/>
  <c r="X30" i="3" s="1"/>
  <c r="E40" i="4"/>
  <c r="Y30" i="3" s="1"/>
  <c r="F40" i="4"/>
  <c r="Z30" i="3" s="1"/>
  <c r="G40" i="4"/>
  <c r="AA30" i="3" s="1"/>
  <c r="D24" i="4"/>
  <c r="X14" i="3" s="1"/>
  <c r="E24" i="4"/>
  <c r="Y14" i="3" s="1"/>
  <c r="F24" i="4"/>
  <c r="Z14" i="3" s="1"/>
  <c r="G24" i="4"/>
  <c r="AA14" i="3" s="1"/>
  <c r="D30" i="4"/>
  <c r="X20" i="3" s="1"/>
  <c r="G30" i="4"/>
  <c r="AA20" i="3" s="1"/>
  <c r="F30" i="4"/>
  <c r="Z20" i="3" s="1"/>
  <c r="E30" i="4"/>
  <c r="Y20" i="3" s="1"/>
  <c r="D53" i="4"/>
  <c r="X43" i="3" s="1"/>
  <c r="Z43" i="3"/>
  <c r="G53" i="4"/>
  <c r="AA43" i="3" s="1"/>
  <c r="E53" i="4"/>
  <c r="Y43" i="3" s="1"/>
  <c r="D55" i="4"/>
  <c r="X45" i="3" s="1"/>
  <c r="F55" i="4"/>
  <c r="Z45" i="3" s="1"/>
  <c r="E55" i="4"/>
  <c r="Y45" i="3" s="1"/>
  <c r="G55" i="4"/>
  <c r="AA45" i="3" s="1"/>
  <c r="D54" i="4"/>
  <c r="X44" i="3" s="1"/>
  <c r="G54" i="4"/>
  <c r="AA44" i="3" s="1"/>
  <c r="F54" i="4"/>
  <c r="Z44" i="3" s="1"/>
  <c r="E54" i="4"/>
  <c r="Y44" i="3" s="1"/>
  <c r="D38" i="4"/>
  <c r="X28" i="3" s="1"/>
  <c r="G38" i="4"/>
  <c r="AA28" i="3" s="1"/>
  <c r="F38" i="4"/>
  <c r="Z28" i="3" s="1"/>
  <c r="E38" i="4"/>
  <c r="Y28" i="3" s="1"/>
  <c r="D22" i="4"/>
  <c r="X12" i="3" s="1"/>
  <c r="G22" i="4"/>
  <c r="AA12" i="3" s="1"/>
  <c r="E22" i="4"/>
  <c r="Y12" i="3" s="1"/>
  <c r="F22" i="4"/>
  <c r="Z12" i="3" s="1"/>
  <c r="D19" i="4"/>
  <c r="X9" i="3" s="1"/>
  <c r="E19" i="4"/>
  <c r="Y9" i="3" s="1"/>
  <c r="F19" i="4"/>
  <c r="Z9" i="3" s="1"/>
  <c r="G19" i="4"/>
  <c r="AA9" i="3" s="1"/>
  <c r="D45" i="4"/>
  <c r="X35" i="3" s="1"/>
  <c r="F45" i="4"/>
  <c r="Z35" i="3" s="1"/>
  <c r="G45" i="4"/>
  <c r="AA35" i="3" s="1"/>
  <c r="E45" i="4"/>
  <c r="Y35" i="3" s="1"/>
  <c r="D29" i="4"/>
  <c r="X19" i="3" s="1"/>
  <c r="F29" i="4"/>
  <c r="Z19" i="3" s="1"/>
  <c r="G29" i="4"/>
  <c r="AA19" i="3" s="1"/>
  <c r="E29" i="4"/>
  <c r="Y19" i="3" s="1"/>
  <c r="D35" i="4"/>
  <c r="X25" i="3" s="1"/>
  <c r="G35" i="4"/>
  <c r="AA25" i="3" s="1"/>
  <c r="E35" i="4"/>
  <c r="Y25" i="3" s="1"/>
  <c r="F35" i="4"/>
  <c r="Z25" i="3" s="1"/>
  <c r="D52" i="4"/>
  <c r="X42" i="3" s="1"/>
  <c r="E52" i="4"/>
  <c r="Y42" i="3" s="1"/>
  <c r="F52" i="4"/>
  <c r="Z42" i="3" s="1"/>
  <c r="G52" i="4"/>
  <c r="AA42" i="3" s="1"/>
  <c r="D36" i="4"/>
  <c r="X26" i="3" s="1"/>
  <c r="E36" i="4"/>
  <c r="Y26" i="3" s="1"/>
  <c r="G36" i="4"/>
  <c r="AA26" i="3" s="1"/>
  <c r="F36" i="4"/>
  <c r="Z26" i="3" s="1"/>
  <c r="D20" i="4"/>
  <c r="X10" i="3" s="1"/>
  <c r="E20" i="4"/>
  <c r="Y10" i="3" s="1"/>
  <c r="G20" i="4"/>
  <c r="AA10" i="3" s="1"/>
  <c r="F20" i="4"/>
  <c r="Z10" i="3" s="1"/>
  <c r="D47" i="4"/>
  <c r="X37" i="3" s="1"/>
  <c r="F47" i="4"/>
  <c r="Z37" i="3" s="1"/>
  <c r="E47" i="4"/>
  <c r="Y37" i="3" s="1"/>
  <c r="G47" i="4"/>
  <c r="AA37" i="3" s="1"/>
  <c r="D37" i="4"/>
  <c r="X27" i="3" s="1"/>
  <c r="F37" i="4"/>
  <c r="Z27" i="3" s="1"/>
  <c r="G37" i="4"/>
  <c r="AA27" i="3" s="1"/>
  <c r="E37" i="4"/>
  <c r="Y27" i="3" s="1"/>
  <c r="D51" i="4"/>
  <c r="X41" i="3" s="1"/>
  <c r="F51" i="4"/>
  <c r="Z41" i="3" s="1"/>
  <c r="G51" i="4"/>
  <c r="AA41" i="3" s="1"/>
  <c r="E51" i="4"/>
  <c r="Y41" i="3" s="1"/>
  <c r="D50" i="4"/>
  <c r="X40" i="3" s="1"/>
  <c r="G50" i="4"/>
  <c r="AA40" i="3" s="1"/>
  <c r="E50" i="4"/>
  <c r="Y40" i="3" s="1"/>
  <c r="F50" i="4"/>
  <c r="Z40" i="3" s="1"/>
  <c r="D34" i="4"/>
  <c r="X24" i="3" s="1"/>
  <c r="G34" i="4"/>
  <c r="AA24" i="3" s="1"/>
  <c r="E34" i="4"/>
  <c r="Y24" i="3" s="1"/>
  <c r="F34" i="4"/>
  <c r="Z24" i="3" s="1"/>
  <c r="D18" i="4"/>
  <c r="X8" i="3" s="1"/>
  <c r="G18" i="4"/>
  <c r="AA8" i="3" s="1"/>
  <c r="E18" i="4"/>
  <c r="Y8" i="3" s="1"/>
  <c r="F18" i="4"/>
  <c r="Z8" i="3" s="1"/>
  <c r="D57" i="4"/>
  <c r="X47" i="3" s="1"/>
  <c r="F57" i="4"/>
  <c r="Z47" i="3" s="1"/>
  <c r="E57" i="4"/>
  <c r="Y47" i="3" s="1"/>
  <c r="G57" i="4"/>
  <c r="AA47" i="3" s="1"/>
  <c r="D41" i="4"/>
  <c r="X31" i="3" s="1"/>
  <c r="F41" i="4"/>
  <c r="Z31" i="3" s="1"/>
  <c r="E41" i="4"/>
  <c r="Y31" i="3" s="1"/>
  <c r="G41" i="4"/>
  <c r="AA31" i="3" s="1"/>
  <c r="D25" i="4"/>
  <c r="X15" i="3" s="1"/>
  <c r="F25" i="4"/>
  <c r="Z15" i="3" s="1"/>
  <c r="E25" i="4"/>
  <c r="Y15" i="3" s="1"/>
  <c r="G25" i="4"/>
  <c r="AA15" i="3" s="1"/>
  <c r="D27" i="4"/>
  <c r="X17" i="3" s="1"/>
  <c r="G27" i="4"/>
  <c r="AA17" i="3" s="1"/>
  <c r="E27" i="4"/>
  <c r="Y17" i="3" s="1"/>
  <c r="F27" i="4"/>
  <c r="Z17" i="3" s="1"/>
  <c r="D48" i="4"/>
  <c r="X38" i="3" s="1"/>
  <c r="E48" i="4"/>
  <c r="Y38" i="3" s="1"/>
  <c r="F48" i="4"/>
  <c r="Z38" i="3" s="1"/>
  <c r="G48" i="4"/>
  <c r="AA38" i="3" s="1"/>
  <c r="D32" i="4"/>
  <c r="X22" i="3" s="1"/>
  <c r="E32" i="4"/>
  <c r="Y22" i="3" s="1"/>
  <c r="F32" i="4"/>
  <c r="Z22" i="3" s="1"/>
  <c r="G32" i="4"/>
  <c r="AA22" i="3" s="1"/>
  <c r="D16" i="4"/>
  <c r="X6" i="3" s="1"/>
  <c r="E16" i="4"/>
  <c r="Y6" i="3" s="1"/>
  <c r="F16" i="4"/>
  <c r="Z6" i="3" s="1"/>
  <c r="G16" i="4"/>
  <c r="AA6" i="3" s="1"/>
  <c r="G15" i="4"/>
  <c r="AA5" i="3" s="1"/>
  <c r="F15" i="4"/>
  <c r="Z5" i="3" s="1"/>
  <c r="D15" i="4"/>
  <c r="X5" i="3" s="1"/>
  <c r="C15" i="4"/>
  <c r="W5" i="3" s="1"/>
  <c r="E15" i="4"/>
  <c r="Y5" i="3" s="1"/>
  <c r="B39" i="4"/>
  <c r="B54" i="4"/>
  <c r="B38" i="4"/>
  <c r="B22" i="4"/>
  <c r="B19" i="4"/>
  <c r="B57" i="4"/>
  <c r="B41" i="4"/>
  <c r="B25" i="4"/>
  <c r="B27" i="4"/>
  <c r="B44" i="4"/>
  <c r="B28" i="4"/>
  <c r="B51" i="4"/>
  <c r="B50" i="4"/>
  <c r="B34" i="4"/>
  <c r="B18" i="4"/>
  <c r="B53" i="4"/>
  <c r="B37" i="4"/>
  <c r="B21" i="4"/>
  <c r="B55" i="4"/>
  <c r="B15" i="4"/>
  <c r="B56" i="4"/>
  <c r="B40" i="4"/>
  <c r="B24" i="4"/>
  <c r="B46" i="4"/>
  <c r="B30" i="4"/>
  <c r="B47" i="4"/>
  <c r="B49" i="4"/>
  <c r="B33" i="4"/>
  <c r="B17" i="4"/>
  <c r="B43" i="4"/>
  <c r="B52" i="4"/>
  <c r="B36" i="4"/>
  <c r="B20" i="4"/>
  <c r="B23" i="4"/>
  <c r="B58" i="4"/>
  <c r="B42" i="4"/>
  <c r="B26" i="4"/>
  <c r="B31" i="4"/>
  <c r="B45" i="4"/>
  <c r="B29" i="4"/>
  <c r="B35" i="4"/>
  <c r="B48" i="4"/>
  <c r="B32" i="4"/>
  <c r="B16" i="4"/>
  <c r="A52" i="4" l="1"/>
  <c r="U42" i="3" s="1"/>
  <c r="V42" i="3"/>
  <c r="AC42" i="3" s="1"/>
  <c r="AB42" i="3" s="1"/>
  <c r="A18" i="4"/>
  <c r="U8" i="3" s="1"/>
  <c r="V8" i="3"/>
  <c r="AC8" i="3" s="1"/>
  <c r="AB8" i="3" s="1"/>
  <c r="A38" i="4"/>
  <c r="U28" i="3" s="1"/>
  <c r="V28" i="3"/>
  <c r="AC28" i="3" s="1"/>
  <c r="AB28" i="3" s="1"/>
  <c r="A45" i="4"/>
  <c r="U35" i="3" s="1"/>
  <c r="V35" i="3"/>
  <c r="AC35" i="3" s="1"/>
  <c r="AB35" i="3" s="1"/>
  <c r="A49" i="4"/>
  <c r="U39" i="3" s="1"/>
  <c r="V39" i="3"/>
  <c r="AC39" i="3" s="1"/>
  <c r="AB39" i="3" s="1"/>
  <c r="A55" i="4"/>
  <c r="U45" i="3" s="1"/>
  <c r="V45" i="3"/>
  <c r="AC45" i="3" s="1"/>
  <c r="AB45" i="3" s="1"/>
  <c r="A41" i="4"/>
  <c r="U31" i="3" s="1"/>
  <c r="V31" i="3"/>
  <c r="AC31" i="3" s="1"/>
  <c r="AB31" i="3" s="1"/>
  <c r="A48" i="4"/>
  <c r="U38" i="3" s="1"/>
  <c r="V38" i="3"/>
  <c r="AC38" i="3" s="1"/>
  <c r="AB38" i="3" s="1"/>
  <c r="A31" i="4"/>
  <c r="U21" i="3" s="1"/>
  <c r="V21" i="3"/>
  <c r="AC21" i="3" s="1"/>
  <c r="AB21" i="3" s="1"/>
  <c r="A23" i="4"/>
  <c r="U13" i="3" s="1"/>
  <c r="V13" i="3"/>
  <c r="AC13" i="3" s="1"/>
  <c r="AB13" i="3" s="1"/>
  <c r="A43" i="4"/>
  <c r="U33" i="3" s="1"/>
  <c r="V33" i="3"/>
  <c r="AC33" i="3" s="1"/>
  <c r="AB33" i="3" s="1"/>
  <c r="A47" i="4"/>
  <c r="U37" i="3" s="1"/>
  <c r="V37" i="3"/>
  <c r="AC37" i="3" s="1"/>
  <c r="AB37" i="3" s="1"/>
  <c r="A40" i="4"/>
  <c r="U30" i="3" s="1"/>
  <c r="V30" i="3"/>
  <c r="AC30" i="3" s="1"/>
  <c r="AB30" i="3" s="1"/>
  <c r="A21" i="4"/>
  <c r="U11" i="3" s="1"/>
  <c r="V11" i="3"/>
  <c r="AC11" i="3" s="1"/>
  <c r="AB11" i="3" s="1"/>
  <c r="A34" i="4"/>
  <c r="U24" i="3" s="1"/>
  <c r="V24" i="3"/>
  <c r="AC24" i="3" s="1"/>
  <c r="AB24" i="3" s="1"/>
  <c r="A44" i="4"/>
  <c r="U34" i="3" s="1"/>
  <c r="V34" i="3"/>
  <c r="AC34" i="3" s="1"/>
  <c r="AB34" i="3" s="1"/>
  <c r="A57" i="4"/>
  <c r="U47" i="3" s="1"/>
  <c r="V47" i="3"/>
  <c r="AC47" i="3" s="1"/>
  <c r="AB47" i="3" s="1"/>
  <c r="A54" i="4"/>
  <c r="U44" i="3" s="1"/>
  <c r="V44" i="3"/>
  <c r="AC44" i="3" s="1"/>
  <c r="AB44" i="3" s="1"/>
  <c r="A58" i="4"/>
  <c r="U48" i="3" s="1"/>
  <c r="V48" i="3"/>
  <c r="AC48" i="3" s="1"/>
  <c r="AB48" i="3" s="1"/>
  <c r="A24" i="4"/>
  <c r="U14" i="3" s="1"/>
  <c r="V14" i="3"/>
  <c r="AC14" i="3" s="1"/>
  <c r="AB14" i="3" s="1"/>
  <c r="A28" i="4"/>
  <c r="U18" i="3" s="1"/>
  <c r="V18" i="3"/>
  <c r="AC18" i="3" s="1"/>
  <c r="AB18" i="3" s="1"/>
  <c r="A35" i="4"/>
  <c r="U25" i="3" s="1"/>
  <c r="V25" i="3"/>
  <c r="AC25" i="3" s="1"/>
  <c r="AB25" i="3" s="1"/>
  <c r="A20" i="4"/>
  <c r="U10" i="3" s="1"/>
  <c r="V10" i="3"/>
  <c r="AC10" i="3" s="1"/>
  <c r="AB10" i="3" s="1"/>
  <c r="A17" i="4"/>
  <c r="U7" i="3" s="1"/>
  <c r="V7" i="3"/>
  <c r="AC7" i="3" s="1"/>
  <c r="AB7" i="3" s="1"/>
  <c r="A30" i="4"/>
  <c r="U20" i="3" s="1"/>
  <c r="V20" i="3"/>
  <c r="AC20" i="3" s="1"/>
  <c r="AB20" i="3" s="1"/>
  <c r="A56" i="4"/>
  <c r="U46" i="3" s="1"/>
  <c r="V46" i="3"/>
  <c r="AC46" i="3" s="1"/>
  <c r="AB46" i="3" s="1"/>
  <c r="A37" i="4"/>
  <c r="U27" i="3" s="1"/>
  <c r="V27" i="3"/>
  <c r="AC27" i="3" s="1"/>
  <c r="AB27" i="3" s="1"/>
  <c r="A50" i="4"/>
  <c r="U40" i="3" s="1"/>
  <c r="V40" i="3"/>
  <c r="AC40" i="3" s="1"/>
  <c r="AB40" i="3" s="1"/>
  <c r="A27" i="4"/>
  <c r="U17" i="3" s="1"/>
  <c r="V17" i="3"/>
  <c r="AC17" i="3" s="1"/>
  <c r="AB17" i="3" s="1"/>
  <c r="A19" i="4"/>
  <c r="U9" i="3" s="1"/>
  <c r="V9" i="3"/>
  <c r="AC9" i="3" s="1"/>
  <c r="AB9" i="3" s="1"/>
  <c r="A39" i="4"/>
  <c r="U29" i="3" s="1"/>
  <c r="V29" i="3"/>
  <c r="AC29" i="3" s="1"/>
  <c r="AB29" i="3" s="1"/>
  <c r="A32" i="4"/>
  <c r="U22" i="3" s="1"/>
  <c r="V22" i="3"/>
  <c r="AC22" i="3" s="1"/>
  <c r="AB22" i="3" s="1"/>
  <c r="A26" i="4"/>
  <c r="U16" i="3" s="1"/>
  <c r="V16" i="3"/>
  <c r="AC16" i="3" s="1"/>
  <c r="AB16" i="3" s="1"/>
  <c r="A16" i="4"/>
  <c r="U6" i="3" s="1"/>
  <c r="V6" i="3"/>
  <c r="AC6" i="3" s="1"/>
  <c r="AB6" i="3" s="1"/>
  <c r="A29" i="4"/>
  <c r="U19" i="3" s="1"/>
  <c r="V19" i="3"/>
  <c r="AC19" i="3" s="1"/>
  <c r="AB19" i="3" s="1"/>
  <c r="A42" i="4"/>
  <c r="U32" i="3" s="1"/>
  <c r="V32" i="3"/>
  <c r="AC32" i="3" s="1"/>
  <c r="AB32" i="3" s="1"/>
  <c r="A36" i="4"/>
  <c r="U26" i="3" s="1"/>
  <c r="V26" i="3"/>
  <c r="AC26" i="3" s="1"/>
  <c r="AB26" i="3" s="1"/>
  <c r="A33" i="4"/>
  <c r="U23" i="3" s="1"/>
  <c r="V23" i="3"/>
  <c r="AC23" i="3" s="1"/>
  <c r="AB23" i="3" s="1"/>
  <c r="A46" i="4"/>
  <c r="U36" i="3" s="1"/>
  <c r="V36" i="3"/>
  <c r="AC36" i="3" s="1"/>
  <c r="AB36" i="3" s="1"/>
  <c r="A15" i="4"/>
  <c r="U5" i="3" s="1"/>
  <c r="V5" i="3"/>
  <c r="AC5" i="3" s="1"/>
  <c r="AB5" i="3" s="1"/>
  <c r="A53" i="4"/>
  <c r="U43" i="3" s="1"/>
  <c r="V43" i="3"/>
  <c r="AC43" i="3" s="1"/>
  <c r="AB43" i="3" s="1"/>
  <c r="A51" i="4"/>
  <c r="U41" i="3" s="1"/>
  <c r="V41" i="3"/>
  <c r="AC41" i="3" s="1"/>
  <c r="AB41" i="3" s="1"/>
  <c r="A25" i="4"/>
  <c r="U15" i="3" s="1"/>
  <c r="V15" i="3"/>
  <c r="AC15" i="3" s="1"/>
  <c r="AB15" i="3" s="1"/>
  <c r="A22" i="4"/>
  <c r="U12" i="3" s="1"/>
  <c r="V12" i="3"/>
  <c r="AC12" i="3" s="1"/>
  <c r="AB12" i="3" s="1"/>
</calcChain>
</file>

<file path=xl/sharedStrings.xml><?xml version="1.0" encoding="utf-8"?>
<sst xmlns="http://schemas.openxmlformats.org/spreadsheetml/2006/main" count="2688" uniqueCount="892">
  <si>
    <t>Site Address</t>
  </si>
  <si>
    <t>Grades</t>
  </si>
  <si>
    <t>School Name</t>
  </si>
  <si>
    <t>INSTRUCTIONS:</t>
  </si>
  <si>
    <t>Academic Leadership Charter School</t>
  </si>
  <si>
    <t>Academy Charter School - Uniondale, The</t>
  </si>
  <si>
    <t>Academy Charter School, The</t>
  </si>
  <si>
    <t>Academy of the City Charter School</t>
  </si>
  <si>
    <t>Achievement First Apollo Charter School</t>
  </si>
  <si>
    <t>Achievement First Aspire Charter School</t>
  </si>
  <si>
    <t>Achievement First Brownsville Charter School</t>
  </si>
  <si>
    <t>Achievement First Bushwick Charter School</t>
  </si>
  <si>
    <t>Achievement First Crown Heights Charter School</t>
  </si>
  <si>
    <t>Achievement First East New York Charter School</t>
  </si>
  <si>
    <t>Achievement First Endeavor Charter School</t>
  </si>
  <si>
    <t>Achievement First Linden Charter School</t>
  </si>
  <si>
    <t>Achievement First North Brooklyn Preparatory Charter School</t>
  </si>
  <si>
    <t>Achievement First Voyager Charter School</t>
  </si>
  <si>
    <t>Albany Community Charter School</t>
  </si>
  <si>
    <t>Albany Leadership Charter High School for Girls</t>
  </si>
  <si>
    <t>Amber Charter School East Harlem</t>
  </si>
  <si>
    <t>Amber Charter School Kingsbridge</t>
  </si>
  <si>
    <t>Atmosphere Academy Public Charter School</t>
  </si>
  <si>
    <t>Bedford Stuyvesant Collegiate Charter School</t>
  </si>
  <si>
    <t>Beginning with Children Charter School II</t>
  </si>
  <si>
    <t>Boys Preparatory Charter School of New York</t>
  </si>
  <si>
    <t>Brilla Caritas Charter School</t>
  </si>
  <si>
    <t>Brilla College Preparatory Charter School</t>
  </si>
  <si>
    <t>Brilla Pax Charter School</t>
  </si>
  <si>
    <t>Brilla Veritas Charter School</t>
  </si>
  <si>
    <t>Bronx Charter School for Better Learning</t>
  </si>
  <si>
    <t>Bronx Charter School for Better Learning II</t>
  </si>
  <si>
    <t>Bronx Charter School for Excellence</t>
  </si>
  <si>
    <t>Bronx Charter School for Excellence 2</t>
  </si>
  <si>
    <t>Bronx Charter School for Excellence 3</t>
  </si>
  <si>
    <t>Bronx Charter School for Excellence 4</t>
  </si>
  <si>
    <t>Bronx Charter School for Excellence 5</t>
  </si>
  <si>
    <t>Bronx Preparatory Charter School</t>
  </si>
  <si>
    <t>Brooklyn Ascend Charter School</t>
  </si>
  <si>
    <t>Brooklyn Dreams Charter School</t>
  </si>
  <si>
    <t>Brooklyn East Collegiate Charter School</t>
  </si>
  <si>
    <t>Brooklyn Emerging Leaders Academy Charter School</t>
  </si>
  <si>
    <t>Brooklyn Excelsior Charter School</t>
  </si>
  <si>
    <t>Brooklyn Prospect Charter School - CSD 13</t>
  </si>
  <si>
    <t>Brooklyn Prospect Charter School - CSD 15</t>
  </si>
  <si>
    <t>Brooklyn Prospect Charter School - CSD 15.2</t>
  </si>
  <si>
    <t>Broome Street Academy Charter High School</t>
  </si>
  <si>
    <t>Brownsville Ascend Charter School</t>
  </si>
  <si>
    <t>Brownsville Collegiate Charter School</t>
  </si>
  <si>
    <t>Buffalo Collegiate Charter School</t>
  </si>
  <si>
    <t>Buffalo Creek Academy Charter School</t>
  </si>
  <si>
    <t>Buffalo United Charter School</t>
  </si>
  <si>
    <t>Bushwick Ascend Charter School</t>
  </si>
  <si>
    <t>Canarsie Ascend Charter School</t>
  </si>
  <si>
    <t>Capital Preparatory Bronx Charter School</t>
  </si>
  <si>
    <t>Capital Preparatory Harlem Charter School</t>
  </si>
  <si>
    <t>Cardinal McCloskey Community Charter School</t>
  </si>
  <si>
    <t>Central Brooklyn Ascend Charter School</t>
  </si>
  <si>
    <t>Central Queens Academy Charter School</t>
  </si>
  <si>
    <t>Children's Aid College Prep Charter School</t>
  </si>
  <si>
    <t>Community Partnership Charter School</t>
  </si>
  <si>
    <t>Coney Island Preparatory Public Charter School</t>
  </si>
  <si>
    <t>Cypress Hills Ascend Charter School</t>
  </si>
  <si>
    <t>Democracy Prep Endurance Charter School</t>
  </si>
  <si>
    <t>Democracy Prep Harlem Charter School</t>
  </si>
  <si>
    <t>Democracy Preparatory Charter School</t>
  </si>
  <si>
    <t>DREAM Charter School</t>
  </si>
  <si>
    <t>DREAM Charter School Mott Haven</t>
  </si>
  <si>
    <t>East Brooklyn Ascend Charter School</t>
  </si>
  <si>
    <t>East Flatbush Ascend Charter School</t>
  </si>
  <si>
    <t>East Harlem Scholars Academy Charter School</t>
  </si>
  <si>
    <t>East Harlem Scholars Academy Charter School II</t>
  </si>
  <si>
    <t>Elm Community Charter School</t>
  </si>
  <si>
    <t>Elmwood Village Charter School Days Park</t>
  </si>
  <si>
    <t>Elmwood Village Charter School Hertel</t>
  </si>
  <si>
    <t>Eugenio Maria de Hostos Charter School</t>
  </si>
  <si>
    <t>Excellence Boys Charter School of Bedford Stuyvesant</t>
  </si>
  <si>
    <t>Excellence Girls Charter School</t>
  </si>
  <si>
    <t>Explore Charter School</t>
  </si>
  <si>
    <t>Explore Empower Charter School</t>
  </si>
  <si>
    <t>Explore Exceed Charter School</t>
  </si>
  <si>
    <t>Explore Excel Charter School</t>
  </si>
  <si>
    <t>Family Life Academy Charter School</t>
  </si>
  <si>
    <t>Family Life Academy Charter School II</t>
  </si>
  <si>
    <t>Family Life Academy Charter School III</t>
  </si>
  <si>
    <t>Finn Academy: An Elmira Charter School</t>
  </si>
  <si>
    <t>Forte Preparatory Academy Charter School</t>
  </si>
  <si>
    <t>Girls Preparatory Charter School of New York</t>
  </si>
  <si>
    <t>Girls Preparatory Charter School of the Bronx</t>
  </si>
  <si>
    <t>Girls Preparatory Charter School of the Bronx II</t>
  </si>
  <si>
    <t>Grand Concourse Academy Charter School</t>
  </si>
  <si>
    <t>Green Tech Charter School</t>
  </si>
  <si>
    <t>Harbor Science and Arts Charter School</t>
  </si>
  <si>
    <t>Harlem Link Charter School</t>
  </si>
  <si>
    <t>Harlem Prep Charter School</t>
  </si>
  <si>
    <t>Harlem Village Academy East Charter School</t>
  </si>
  <si>
    <t>Harlem Village Academy West 2 Charter School</t>
  </si>
  <si>
    <t>Harlem Village Academy West Charter School</t>
  </si>
  <si>
    <t>Henry Johnson Charter School</t>
  </si>
  <si>
    <t>Hyde Leadership Charter School</t>
  </si>
  <si>
    <t>Icahn Charter School 1</t>
  </si>
  <si>
    <t>Icahn Charter School 2</t>
  </si>
  <si>
    <t>Icahn Charter School 3</t>
  </si>
  <si>
    <t>Icahn Charter School 4</t>
  </si>
  <si>
    <t>Icahn Charter School 5</t>
  </si>
  <si>
    <t>Icahn Charter School 6</t>
  </si>
  <si>
    <t>Icahn Charter School 7</t>
  </si>
  <si>
    <t>International Charter School of New York, The</t>
  </si>
  <si>
    <t>International Leadership Charter High School</t>
  </si>
  <si>
    <t>King Center Charter School</t>
  </si>
  <si>
    <t>Kings Collegiate Charter School</t>
  </si>
  <si>
    <t>KIPP Always Mentally Prepared Charter School</t>
  </si>
  <si>
    <t>KIPP Bronx Charter School II</t>
  </si>
  <si>
    <t>KIPP Bronx Charter School III</t>
  </si>
  <si>
    <t>KIPP Freedom Charter School</t>
  </si>
  <si>
    <t>KIPP Infinity Charter School</t>
  </si>
  <si>
    <t>KIPP NYC Washington Heights Academy Charter School</t>
  </si>
  <si>
    <t>KIPP S.T.A.R. College Prep Charter School</t>
  </si>
  <si>
    <t>KIPP Tech Valley Charter School</t>
  </si>
  <si>
    <t>Lamad Academy Charter School</t>
  </si>
  <si>
    <t>Leadership Preparatory Bedford Stuyvesant Charter School</t>
  </si>
  <si>
    <t>Leadership Preparatory Brownsville Charter School</t>
  </si>
  <si>
    <t>Leadership Preparatory Canarsie Charter School</t>
  </si>
  <si>
    <t>Leadership Preparatory Ocean Hill Charter School</t>
  </si>
  <si>
    <t>Lefferts Gardens Ascend Charter School</t>
  </si>
  <si>
    <t>Legacy College Preparatory Charter School</t>
  </si>
  <si>
    <t>Manhattan Charter School</t>
  </si>
  <si>
    <t>Manhattan Charter School II</t>
  </si>
  <si>
    <t>Merrick Academy - Queens Public Charter School</t>
  </si>
  <si>
    <t>Middle Village Preparatory Charter School</t>
  </si>
  <si>
    <t>New Roots Charter School</t>
  </si>
  <si>
    <t>New Visions AIM Charter High School I</t>
  </si>
  <si>
    <t>New Visions AIM Charter High School II</t>
  </si>
  <si>
    <t>New Visions Charter High School for Advanced Math and Science</t>
  </si>
  <si>
    <t>New Visions Charter High School for the Humanities</t>
  </si>
  <si>
    <t>New World Preparatory Charter School</t>
  </si>
  <si>
    <t>New York City Charter School of the Arts</t>
  </si>
  <si>
    <t>NYC Autism Charter School Bronx</t>
  </si>
  <si>
    <t>NYC Autism Charter School East Harlem</t>
  </si>
  <si>
    <t>Ocean Hill Collegiate Charter School</t>
  </si>
  <si>
    <t>Our World Neighborhood Charter School</t>
  </si>
  <si>
    <t>Our World Neighborhood Charter School 2</t>
  </si>
  <si>
    <t>PAVE Academy Charter School</t>
  </si>
  <si>
    <t>Persistence Preparatory Academy Charter School</t>
  </si>
  <si>
    <t>Rochester Preparatory Charter School 3</t>
  </si>
  <si>
    <t>Roosevelt Children's Academy Charter School</t>
  </si>
  <si>
    <t>Sisulu-Walker Charter School of Harlem</t>
  </si>
  <si>
    <t>South Buffalo Charter School</t>
  </si>
  <si>
    <t>Storefront Academy Charter School</t>
  </si>
  <si>
    <t>Storefront Academy Harlem Charter School</t>
  </si>
  <si>
    <t>Success Academy Charter School - Bed Stuy 1</t>
  </si>
  <si>
    <t>Success Academy Charter School - Bed Stuy 2</t>
  </si>
  <si>
    <t>Success Academy Charter School - Bed Stuy 3</t>
  </si>
  <si>
    <t>Success Academy Charter School - Bensonhurst</t>
  </si>
  <si>
    <t>Success Academy Charter School - Bergen Beach</t>
  </si>
  <si>
    <t>Success Academy Charter School - Bronx 1</t>
  </si>
  <si>
    <t>Success Academy Charter School - Bronx 2</t>
  </si>
  <si>
    <t>Success Academy Charter School - Bronx 3</t>
  </si>
  <si>
    <t>Success Academy Charter School - Bronx 4</t>
  </si>
  <si>
    <t>Success Academy Charter School - Bushwick</t>
  </si>
  <si>
    <t>Success Academy Charter School - Cobble Hill</t>
  </si>
  <si>
    <t>Success Academy Charter School - Crown Heights</t>
  </si>
  <si>
    <t>Success Academy Charter School - Far Rockaway</t>
  </si>
  <si>
    <t>Success Academy Charter School - Flatbush</t>
  </si>
  <si>
    <t>Success Academy Charter School - Fort Greene</t>
  </si>
  <si>
    <t>Success Academy Charter School - Harlem 1</t>
  </si>
  <si>
    <t>Success Academy Charter School - Harlem 2</t>
  </si>
  <si>
    <t>Success Academy Charter School - Harlem 3</t>
  </si>
  <si>
    <t>Success Academy Charter School - Harlem 4</t>
  </si>
  <si>
    <t>Success Academy Charter School - Harlem 5</t>
  </si>
  <si>
    <t>Success Academy Charter School - Harlem 6</t>
  </si>
  <si>
    <t>Success Academy Charter School - Hell's Kitchen</t>
  </si>
  <si>
    <t>Success Academy Charter School - Hudson Yards</t>
  </si>
  <si>
    <t>Success Academy Charter School - Prospect Heights</t>
  </si>
  <si>
    <t>Success Academy Charter School - Rosedale</t>
  </si>
  <si>
    <t>Success Academy Charter School - South Jamaica</t>
  </si>
  <si>
    <t>Success Academy Charter School - Springfield Gardens</t>
  </si>
  <si>
    <t>Success Academy Charter School - Union Square</t>
  </si>
  <si>
    <t>Success Academy Charter School - Upper West</t>
  </si>
  <si>
    <t>Success Academy Charter School - Washington Heights</t>
  </si>
  <si>
    <t>Success Academy Charter School - Williamsburg</t>
  </si>
  <si>
    <t>Tapestry Charter School</t>
  </si>
  <si>
    <t>True North Rochester Preparatory Charter School</t>
  </si>
  <si>
    <t>True North Rochester Preparatory Charter School - West Campus</t>
  </si>
  <si>
    <t>True North Troy Preparatory Charter School</t>
  </si>
  <si>
    <t>Truxton Academy Charter School</t>
  </si>
  <si>
    <t>University Prep Charter High School</t>
  </si>
  <si>
    <t>University Prep Charter Middle School</t>
  </si>
  <si>
    <t>University Preparatory Charter School for Young Men</t>
  </si>
  <si>
    <t>Urban Assembly Charter School for Computer Science</t>
  </si>
  <si>
    <t>Valence College Preparatory Charter School</t>
  </si>
  <si>
    <t>Wildflower New York Charter School</t>
  </si>
  <si>
    <t>Williamsburg Collegiate Charter School</t>
  </si>
  <si>
    <t>Zeta Charter School - Bronx 1</t>
  </si>
  <si>
    <t>Zeta Charter School - Bronx 2</t>
  </si>
  <si>
    <t>Zeta Charter School - Bronx 3</t>
  </si>
  <si>
    <t>Zeta Charter School - Inwood 1</t>
  </si>
  <si>
    <t>5-8</t>
  </si>
  <si>
    <t>K-4</t>
  </si>
  <si>
    <t>K-3</t>
  </si>
  <si>
    <t>9-12</t>
  </si>
  <si>
    <t>4-8</t>
  </si>
  <si>
    <t>K-7</t>
  </si>
  <si>
    <t>K-8</t>
  </si>
  <si>
    <t>5-7</t>
  </si>
  <si>
    <t>6-8</t>
  </si>
  <si>
    <t>K-5</t>
  </si>
  <si>
    <t>K</t>
  </si>
  <si>
    <t>PREK, K-5</t>
  </si>
  <si>
    <t>K-2</t>
  </si>
  <si>
    <t>6-12</t>
  </si>
  <si>
    <t>6-7</t>
  </si>
  <si>
    <t>4-7</t>
  </si>
  <si>
    <t>5-6</t>
  </si>
  <si>
    <t>6-11</t>
  </si>
  <si>
    <t>7-8</t>
  </si>
  <si>
    <t>3-5, 9-12</t>
  </si>
  <si>
    <t>PREK</t>
  </si>
  <si>
    <t>9-11</t>
  </si>
  <si>
    <t>K-1</t>
  </si>
  <si>
    <t>PREK, K-8</t>
  </si>
  <si>
    <t>9-10</t>
  </si>
  <si>
    <t>K-6</t>
  </si>
  <si>
    <t>PREK, K-4</t>
  </si>
  <si>
    <t>PREK, K</t>
  </si>
  <si>
    <t>K-5, 9-12</t>
  </si>
  <si>
    <t>3-5</t>
  </si>
  <si>
    <t>2-5</t>
  </si>
  <si>
    <t>2, 5-6</t>
  </si>
  <si>
    <t>UG</t>
  </si>
  <si>
    <t>1-4</t>
  </si>
  <si>
    <t>5-12</t>
  </si>
  <si>
    <t>K-12</t>
  </si>
  <si>
    <t>7-12</t>
  </si>
  <si>
    <t>2-3</t>
  </si>
  <si>
    <t>PREK, K-1</t>
  </si>
  <si>
    <t>470 Jackson Avenue, Bronx</t>
  </si>
  <si>
    <t>677 East 141st Street, Bronx</t>
  </si>
  <si>
    <t>100 Charles Lindbergh Blvd, Uniondale</t>
  </si>
  <si>
    <t>117 North Fraklin Street, Hempstead</t>
  </si>
  <si>
    <t>127 North Franklin Street, Hempstead</t>
  </si>
  <si>
    <t>159 North Franklin Street, Hempstead</t>
  </si>
  <si>
    <t>31-29 60th Street, Queens</t>
  </si>
  <si>
    <t>350 Linwood Street, Brooklyn</t>
  </si>
  <si>
    <t>301 Vermont Street, Brooklyn</t>
  </si>
  <si>
    <t>982 Hegeman Avenue, Brooklyn</t>
  </si>
  <si>
    <t>970 Vermont Street, Brooklyn</t>
  </si>
  <si>
    <t>2021 Bergen Street, Brooklyn</t>
  </si>
  <si>
    <t xml:space="preserve">301 Vermont Street, Brooklyn </t>
  </si>
  <si>
    <t>1300 Greene Avenue, Brooklyn</t>
  </si>
  <si>
    <t>125 Covert Street, Brooklyn</t>
  </si>
  <si>
    <t>1485 Pacific Street, Brooklyn</t>
  </si>
  <si>
    <t>790 East New York Avenue, Brooklyn</t>
  </si>
  <si>
    <t>35 Starr Street, Brooklyn</t>
  </si>
  <si>
    <t>158 Richmond Street, Brooklyn</t>
  </si>
  <si>
    <t>557 Pennsylvania Avenue, Brooklyn</t>
  </si>
  <si>
    <t>510 Waverly Avenue, Brooklyn</t>
  </si>
  <si>
    <t>800 Van Siclen Avenue, Brooklyn</t>
  </si>
  <si>
    <t xml:space="preserve">370 Fountain Avenue, Brooklyn </t>
  </si>
  <si>
    <t>200 Woodbine Street, Brooklyn</t>
  </si>
  <si>
    <t>601 Parkside Avenue, Brooklyn</t>
  </si>
  <si>
    <t>42 S. Dove Street, Albany</t>
  </si>
  <si>
    <t>65 Krank Street, Albany</t>
  </si>
  <si>
    <t>19 Hackett Boulevard, Albany</t>
  </si>
  <si>
    <t>220 East 106th Street, New York</t>
  </si>
  <si>
    <t>3120 Corlear Avenue, Bronx</t>
  </si>
  <si>
    <t>22 Marble Hill Avenue, Bronx</t>
  </si>
  <si>
    <t>3700 Independence Avenue, Bronx</t>
  </si>
  <si>
    <t>5959 Broadway, Bronx</t>
  </si>
  <si>
    <t>800 Gates Avenue, Brooklyn</t>
  </si>
  <si>
    <t>11 Bartlett Street, Brooklyn</t>
  </si>
  <si>
    <t>215 Heyward Street, Brooklyn</t>
  </si>
  <si>
    <t>192 East 151st Street, Bronx</t>
  </si>
  <si>
    <t>2336 Andrews Avenue, Bronx</t>
  </si>
  <si>
    <t>413 East 144th Street, Bronx</t>
  </si>
  <si>
    <t>500 Courtlandt Avenue, Bronx</t>
  </si>
  <si>
    <t>600 East 156th Street, Bronx</t>
  </si>
  <si>
    <t>3740 Baychester Avenue - Annex, Bronx</t>
  </si>
  <si>
    <t>2545 Gunther Avenue, 3rd Floor, Bronx</t>
  </si>
  <si>
    <t>1952-60 Benedict Avenue, Bronx</t>
  </si>
  <si>
    <t>1804 Holland Avenue, Bronx</t>
  </si>
  <si>
    <t>1946 Bathgate Avenue, Bronx</t>
  </si>
  <si>
    <t>3956 Carpenter Avenue, Bronx</t>
  </si>
  <si>
    <t>3872 Third Avenue, Bronx</t>
  </si>
  <si>
    <t>123 East 98th Street, Brooklyn</t>
  </si>
  <si>
    <t>1501 Pitkin Avenue, Brooklyn</t>
  </si>
  <si>
    <t>205 Rockaway Parkway, Brooklyn</t>
  </si>
  <si>
    <t>259 Parkville Avenue, Brooklyn</t>
  </si>
  <si>
    <t>832 Marcy Avenue, Brooklyn</t>
  </si>
  <si>
    <t>125 Stuyvesant Avenue, Brooklyn</t>
  </si>
  <si>
    <t>856 Quincy Street, Brooklyn</t>
  </si>
  <si>
    <t>1100 Fulton Street, Brooklyn</t>
  </si>
  <si>
    <t>80 Willoughby Street, Brooklyn</t>
  </si>
  <si>
    <t>3002 Fort Hamilton Parkway, Brooklyn</t>
  </si>
  <si>
    <t>40 Flatbush Avenue Extension, Brooklyn</t>
  </si>
  <si>
    <t>555 Broome Street, New York</t>
  </si>
  <si>
    <t>364 Sackman Street, Brooklyn</t>
  </si>
  <si>
    <t>45 Jewett Avenue, Buffalo</t>
  </si>
  <si>
    <t>2408 Main Street, Buffalo</t>
  </si>
  <si>
    <t>325 Manhattan Avenue, Buffalo</t>
  </si>
  <si>
    <t>751 Knickerbocker Avenue, Brooklyn</t>
  </si>
  <si>
    <t>2 Aberdeen Street, Brooklyn</t>
  </si>
  <si>
    <t>744 East 87th Street, Brooklyn</t>
  </si>
  <si>
    <t>9719 Flatlands Avenue, Brooklyn</t>
  </si>
  <si>
    <t>755 Co-op City Blvd, Bronx</t>
  </si>
  <si>
    <t>1 East 104th Street, New York</t>
  </si>
  <si>
    <t>685 East 182nd Street, Bronx</t>
  </si>
  <si>
    <t>1886 Nostrand Avenue, Brooklyn</t>
  </si>
  <si>
    <t>465 East 29th Street, Brooklyn</t>
  </si>
  <si>
    <t>88-24 Myrtle Avenue, Queens</t>
  </si>
  <si>
    <t>55-30 Junction Boulevard, Queens</t>
  </si>
  <si>
    <t>1232 Southern Blvd., Bronx</t>
  </si>
  <si>
    <t>1919 Prospect Avenue, Bronx</t>
  </si>
  <si>
    <t>114 Kosciuszko Street, Brooklyn</t>
  </si>
  <si>
    <t>241 Emerson Place, Brooklyn</t>
  </si>
  <si>
    <t>501 West Avenue, Brooklyn</t>
  </si>
  <si>
    <t>294 Avenue T, Brooklyn</t>
  </si>
  <si>
    <t>8787 24th Avenue, Brooklyn</t>
  </si>
  <si>
    <t>396 Grant Avenue, Brooklyn</t>
  </si>
  <si>
    <t>240 East 123rd Street, New York</t>
  </si>
  <si>
    <t>250 West 127th Street, New York</t>
  </si>
  <si>
    <t>2005 Madison Avenue, New York</t>
  </si>
  <si>
    <t>207 West 133rd Street, New York</t>
  </si>
  <si>
    <t>212 West 120th Street, New York</t>
  </si>
  <si>
    <t>222 West 134th Street, New York</t>
  </si>
  <si>
    <t>2230 5th Avenue, New York</t>
  </si>
  <si>
    <t>1991 Second Avenue, New York</t>
  </si>
  <si>
    <t>321 East 111th Street, New York</t>
  </si>
  <si>
    <t>433 East 100th Street, New York</t>
  </si>
  <si>
    <t>439 East 115th Street, New York</t>
  </si>
  <si>
    <t>411 Wales Avenue, Bronx</t>
  </si>
  <si>
    <t>870 Albany Avenue, Brooklyn</t>
  </si>
  <si>
    <t>2050 Second Avenue, New York</t>
  </si>
  <si>
    <t>320 East 96th Street, New York</t>
  </si>
  <si>
    <t>1573 Madison Avenue, New York</t>
  </si>
  <si>
    <t>69-26 Cooper Avenue, Queens</t>
  </si>
  <si>
    <t>40 Days Park, Buffalo</t>
  </si>
  <si>
    <t>665 Hertel Avenue, Buffalo</t>
  </si>
  <si>
    <t>1069 Joseph Avenue, Rochester</t>
  </si>
  <si>
    <t>27 Zimbrich Street, Rochester</t>
  </si>
  <si>
    <t>343 State Street, Bldg. 10, 5th Flr., Rochester</t>
  </si>
  <si>
    <t>225 Patchen Avenue, Brooklyn</t>
  </si>
  <si>
    <t>1600 Park Place, Brooklyn</t>
  </si>
  <si>
    <t>794 Monroe Street, Brooklyn</t>
  </si>
  <si>
    <t>655 Parkside Avenue, Brooklyn</t>
  </si>
  <si>
    <t>188 Rochester Avenue, Brooklyn</t>
  </si>
  <si>
    <t>443 Saint Marks Avenue, Brooklyn</t>
  </si>
  <si>
    <t>46 McKeever Place, Brooklyn</t>
  </si>
  <si>
    <t>1077 Remsen Avenue, Brooklyn</t>
  </si>
  <si>
    <t>956 East 82nd Street, Brooklyn</t>
  </si>
  <si>
    <t>14 West 170th Street, Bronx</t>
  </si>
  <si>
    <t>296 East 140th Street, Bronx</t>
  </si>
  <si>
    <t>316 East 165th Street, Bronx</t>
  </si>
  <si>
    <t>370 Gerard Avenue, Bronx</t>
  </si>
  <si>
    <t>51-35 Reeder Street, Queens</t>
  </si>
  <si>
    <t>420 East 11th Street, New York</t>
  </si>
  <si>
    <t>442 East Houston Street, New York</t>
  </si>
  <si>
    <t>681 Kelly Street, Bronx</t>
  </si>
  <si>
    <t>890 Cauldwell Avenue, Bronx</t>
  </si>
  <si>
    <t>625 Bolton Avenue, Bronx</t>
  </si>
  <si>
    <t>99 Slingerland St, Albany</t>
  </si>
  <si>
    <t>132 East 111th Street, New York</t>
  </si>
  <si>
    <t>21 West 111th Street, New York</t>
  </si>
  <si>
    <t>232 East 103rd Street, New York</t>
  </si>
  <si>
    <t>2351 1st Avenue, New York</t>
  </si>
  <si>
    <t>35 West 124th Street, New York</t>
  </si>
  <si>
    <t>74 West 124th Street, New York</t>
  </si>
  <si>
    <t>132 West 124th Street, New York</t>
  </si>
  <si>
    <t>244 West 144th Street, New York</t>
  </si>
  <si>
    <t>30 Watervliet Avenue, Albany</t>
  </si>
  <si>
    <t>730 Bryant Avenue, Bronx</t>
  </si>
  <si>
    <t>830 Hunts Point Avenue, Bronx</t>
  </si>
  <si>
    <t>1506 Brook Avenue, Bronx</t>
  </si>
  <si>
    <t>1525 Brook Avenue, Bronx</t>
  </si>
  <si>
    <t>1640 Bronxdale Avenue, Bronx</t>
  </si>
  <si>
    <t>1500 Pelham Parkway South, Bronx</t>
  </si>
  <si>
    <t>1701 Fulton Avenue, Bronx</t>
  </si>
  <si>
    <t>1776 Mansion Street, Bronx</t>
  </si>
  <si>
    <t>1535 Story Avenue, Bronx</t>
  </si>
  <si>
    <t>1695 Seward Avenue, Bronx</t>
  </si>
  <si>
    <t>55 Willoughby Street, Brooklyn</t>
  </si>
  <si>
    <t>9 Hanover Place, Brooklyn</t>
  </si>
  <si>
    <t>3030 Riverdale Avenue, Bronx</t>
  </si>
  <si>
    <t>156 Newburgh Avenue, Buffalo</t>
  </si>
  <si>
    <t>1084 Lenox Road, Brooklyn</t>
  </si>
  <si>
    <t>999 Jamaica Avenue, Brooklyn</t>
  </si>
  <si>
    <t>905 Winthrop Street, Brooklyn</t>
  </si>
  <si>
    <t>1224 Park Place, Brooklyn</t>
  </si>
  <si>
    <t>2246 Jerome Avenue, Bronx</t>
  </si>
  <si>
    <t>2502 Lorillard Place, Bronx</t>
  </si>
  <si>
    <t>1825 Prospect Avenue, Bronx</t>
  </si>
  <si>
    <t>338 East 146th Street, Bronx</t>
  </si>
  <si>
    <t>201 East 144th Street, Bronx</t>
  </si>
  <si>
    <t>625 West 133rd Street, New York</t>
  </si>
  <si>
    <t>21 Jumel Place, New York</t>
  </si>
  <si>
    <t>586 West 177th Street, New York</t>
  </si>
  <si>
    <t>433 West 123rd Street, New York</t>
  </si>
  <si>
    <t>1 Dudley Heights, Albany</t>
  </si>
  <si>
    <t>321 Northern Blvd, Albany</t>
  </si>
  <si>
    <t>1060 Clarkson Avenue, Brooklyn</t>
  </si>
  <si>
    <t>141 Macon Street, Brooklyn</t>
  </si>
  <si>
    <t>213 Osborn Street, Brooklyn</t>
  </si>
  <si>
    <t>985 Rockaway Avenue, Brooklyn</t>
  </si>
  <si>
    <t>1001 East 100th Street, Brooklyn</t>
  </si>
  <si>
    <t>1070 East 104th Street, Brooklyn</t>
  </si>
  <si>
    <t>6565 Flatlands Avenue, Brooklyn</t>
  </si>
  <si>
    <t>51 Christopher Avenue, Brooklyn</t>
  </si>
  <si>
    <t>123 Linden Boulevard, Brooklyn</t>
  </si>
  <si>
    <t>332 East 149th Street, Bronx</t>
  </si>
  <si>
    <t>400 East 145th Street, Bronx</t>
  </si>
  <si>
    <t>100 Attorney Street, New York</t>
  </si>
  <si>
    <t>220 Henry Street, New York</t>
  </si>
  <si>
    <t>136-25 218 Street, Queens</t>
  </si>
  <si>
    <t>6802 Metropolitan Avenue, Queens</t>
  </si>
  <si>
    <t>116 North Cayuga Street, Ithaca</t>
  </si>
  <si>
    <t>1150 East New York Avenue, Brooklyn</t>
  </si>
  <si>
    <t>1010 Reverend James A. Polite Avenue, Bronx</t>
  </si>
  <si>
    <t>99 Terrace View Avenue, Bronx</t>
  </si>
  <si>
    <t>130 Merrill Avenue, Staten Island</t>
  </si>
  <si>
    <t>26 Sharpe Avenue, Staten Island</t>
  </si>
  <si>
    <t>355 Morning Star Road, Staten Island</t>
  </si>
  <si>
    <t>26 Broadway, New York</t>
  </si>
  <si>
    <t>1180 Tinton Avenue, 4th Floor, Bronx</t>
  </si>
  <si>
    <t>1137 Herkimer Street, Brooklyn</t>
  </si>
  <si>
    <t>791 Empire Boulevard, Brooklyn</t>
  </si>
  <si>
    <t>31-20 37th Street, Queens</t>
  </si>
  <si>
    <t>135-25 79th Street, Queens</t>
  </si>
  <si>
    <t>732 Henry Street, Brooklyn</t>
  </si>
  <si>
    <t>833 Michigan Avenue, Buffalo</t>
  </si>
  <si>
    <t>85 St. Jacob Street, Rochester</t>
  </si>
  <si>
    <t>105 Pleasant Avenue, Roosevelt</t>
  </si>
  <si>
    <t>200 Centennial Avenue, Roosevelt</t>
  </si>
  <si>
    <t>125 West 115th Street, New York</t>
  </si>
  <si>
    <t>154 South Ogden Street, Buffalo</t>
  </si>
  <si>
    <t>609 Jackson Avenue, Bronx</t>
  </si>
  <si>
    <t>70 East 129th Street, New York</t>
  </si>
  <si>
    <t>70 Tompkins Avenue, 2nd Floor, Brooklyn</t>
  </si>
  <si>
    <t>211 Throop Avenue, 3rd Floor, Brooklyn</t>
  </si>
  <si>
    <t>787 Lafayette Avenue, 3rd Floor, Brooklyn</t>
  </si>
  <si>
    <t>99 Avenue P, 4th Floor, Brooklyn</t>
  </si>
  <si>
    <t>1420 East 68th Street, 3rd Floor, Brooklyn</t>
  </si>
  <si>
    <t>3109 Newkirk Avenue, 1st Floor, Brooklyn</t>
  </si>
  <si>
    <t>339 Morris Avenue, 2nd Floor, Bronx</t>
  </si>
  <si>
    <t>270 East 167th Street, 2nd Floor, Bronx</t>
  </si>
  <si>
    <t>450 Saint Pauls Place, 5th Floor, Bronx</t>
  </si>
  <si>
    <t>1000 Teller Avenue, 3rd Floor, Bronx</t>
  </si>
  <si>
    <t>965 Longwood Avenue, 2nd Floor, Bronx</t>
  </si>
  <si>
    <t>885 Bolton Avenue, 3rd Floor, Bronx</t>
  </si>
  <si>
    <t>139 Menahan Street, Brooklyn</t>
  </si>
  <si>
    <t>284 Baltic Street, Lower Level, Brooklyn</t>
  </si>
  <si>
    <t>72 Veronica Place, 3rd Floor, Brooklyn</t>
  </si>
  <si>
    <t>330 Crown Street, 5th Floor, Brooklyn</t>
  </si>
  <si>
    <t>10-45 Nameoke Street, Floor 3, Queens</t>
  </si>
  <si>
    <t>15 Snyder Avenue, Brooklyn</t>
  </si>
  <si>
    <t>101 Park Avenue, 3rd Floor, Brooklyn</t>
  </si>
  <si>
    <t>111 East 33rd Street, 4th Floor, New York</t>
  </si>
  <si>
    <t>215 West 114th Street, 5th Floor, New York</t>
  </si>
  <si>
    <t>34 West 118th Street, 2nd Floor, New York</t>
  </si>
  <si>
    <t>144 East 128th Street, 3rd Floor, New York</t>
  </si>
  <si>
    <t>509 West 129th Street, 3rd Floor, New York</t>
  </si>
  <si>
    <t>141 East 111th Street, 3rd Floor, New York</t>
  </si>
  <si>
    <t>410 East 100th Street, 4th Floor, New York</t>
  </si>
  <si>
    <t>240 West 113th Street, 3rd Floor, New York</t>
  </si>
  <si>
    <t>175 West 134th Street, 3rd Floor, New York</t>
  </si>
  <si>
    <t>301 West 140th Street, 3rd Floor, New York</t>
  </si>
  <si>
    <t>461 West 131st Street, New York</t>
  </si>
  <si>
    <t>439 West 49th Street, 2nd Floor, New York</t>
  </si>
  <si>
    <t>500 West 41st Street, New York</t>
  </si>
  <si>
    <t>801 Park Place, 4th Floor, Brooklyn</t>
  </si>
  <si>
    <t>700 Park Avenue, 3rd Floor, Brooklyn</t>
  </si>
  <si>
    <t>88-15 182 Street, Queens</t>
  </si>
  <si>
    <t>147-65 249th Street, Queens</t>
  </si>
  <si>
    <t>120-27 141st Street, Queens</t>
  </si>
  <si>
    <t>132-55 Ridgedale Street, 3rd Floor, Queens</t>
  </si>
  <si>
    <t>40 Irving Place, 2nd Floor, New York</t>
  </si>
  <si>
    <t>145 West 84th Street, 2nd Floor, New York</t>
  </si>
  <si>
    <t>701 Fort Washington Avenue, New York</t>
  </si>
  <si>
    <t>183 South 3rd Street, 4th Floor, Brooklyn</t>
  </si>
  <si>
    <t>111 Great Arrow Avenue, Buffalo</t>
  </si>
  <si>
    <t>65 Great Arrow Avenue, Buffalo</t>
  </si>
  <si>
    <t>630 Brooks Avenue, Rochester</t>
  </si>
  <si>
    <t>432 Chili Avenue, Rochester</t>
  </si>
  <si>
    <t>2 Polk Street, Troy</t>
  </si>
  <si>
    <t>3055 6th Avenue, Troy</t>
  </si>
  <si>
    <t>6337 Academy Street, Truxton</t>
  </si>
  <si>
    <t>600 Saint Ann's Avenue, Bronx</t>
  </si>
  <si>
    <t>1300 Boynton Avenue, Bronx</t>
  </si>
  <si>
    <t>32-20 108th Street, Queens</t>
  </si>
  <si>
    <t>1332 Fulton Avenue, Bronx</t>
  </si>
  <si>
    <t>157 Wilson Street, 4th Floor, Brooklyn</t>
  </si>
  <si>
    <t>222 Alexander Avenue, Bronx</t>
  </si>
  <si>
    <t xml:space="preserve">222 Alexander Avenue, Bronx </t>
  </si>
  <si>
    <t>500 West 138th Street, New York</t>
  </si>
  <si>
    <t>652 West 187th Street, New York</t>
  </si>
  <si>
    <t>Wildflower New York Charter school</t>
  </si>
  <si>
    <t>Success Academy Charter Schools - NYC (Combined)</t>
  </si>
  <si>
    <t>True North Rochester Preparatory Charter School (Combined)</t>
  </si>
  <si>
    <t>Family Life Academy Charter Schools (Combined)</t>
  </si>
  <si>
    <t>Community Partnership Charter School Education Corporation (Combined)</t>
  </si>
  <si>
    <t>Public Prep Charter School Academies (Combined)</t>
  </si>
  <si>
    <t>Explore Charter Schools of Brooklyn (Combined)</t>
  </si>
  <si>
    <t>East Harlem Scholars Academy Charter School (Combined)</t>
  </si>
  <si>
    <t>Uncommon New York City Charter Schools (Combined)</t>
  </si>
  <si>
    <t>Bronx Charter School for Excellence (Combined)</t>
  </si>
  <si>
    <t>Achievement First Brooklyn Charter Schools (Combined)</t>
  </si>
  <si>
    <t>Ascend Charter Schools (Combined)</t>
  </si>
  <si>
    <t>Manhattan Charter Schools (Combined)</t>
  </si>
  <si>
    <t>Brilla College Preparatory Charter Schools (Combined)</t>
  </si>
  <si>
    <t>Elmwood Village Charter Schools (Combined)</t>
  </si>
  <si>
    <t>NYC Autism Charter Schools (Combined)</t>
  </si>
  <si>
    <t>Bronx Charter School for Better Learning (Combined)</t>
  </si>
  <si>
    <t>Democracy Prep New York Charter Schools (Combined)</t>
  </si>
  <si>
    <t>Academy Charter School, The (Combined)</t>
  </si>
  <si>
    <t>Amber Charter School (Combined)</t>
  </si>
  <si>
    <t>Brooklyn Prospect Charter School (Combined)</t>
  </si>
  <si>
    <t>Our World Neighborhood Charter School (Combined)</t>
  </si>
  <si>
    <t>Zeta Charter Schools - New York City (Combined)</t>
  </si>
  <si>
    <t>KIPP NYC Public Charter Schools II (Combined)</t>
  </si>
  <si>
    <t>DREAM Charter School (Combined)</t>
  </si>
  <si>
    <t>University Prep Public Charter Schools (Combined)</t>
  </si>
  <si>
    <t>Storefont Academy Charter School (Combined)</t>
  </si>
  <si>
    <t>Harlem Village Academy West Charter School (Combined)</t>
  </si>
  <si>
    <t>Capital Prep Charter Schools NY (Combined)</t>
  </si>
  <si>
    <t>KIPP: Albany Community Public Charter Schools (Combined)</t>
  </si>
  <si>
    <t>Education Corporation</t>
  </si>
  <si>
    <t>Helper1</t>
  </si>
  <si>
    <t>Helper2</t>
  </si>
  <si>
    <t>Helper3</t>
  </si>
  <si>
    <t>GRADES</t>
  </si>
  <si>
    <t>EDUCATION CORPORATION</t>
  </si>
  <si>
    <t>610 Lake Street, Elmira</t>
  </si>
  <si>
    <t>36-12 35th Avenue, Queens</t>
  </si>
  <si>
    <t>1290 Lake Avenue, Rochester</t>
  </si>
  <si>
    <t>EDCORP</t>
  </si>
  <si>
    <t>?</t>
  </si>
  <si>
    <t>K-4, 9</t>
  </si>
  <si>
    <t>Learning Lab</t>
  </si>
  <si>
    <t>CURRENT YEAR: 2020-2021</t>
  </si>
  <si>
    <t>DISTRICT</t>
  </si>
  <si>
    <t>FACILITY TYPE</t>
  </si>
  <si>
    <t>NEXT YEAR: 2021-2022</t>
  </si>
  <si>
    <t>Private</t>
  </si>
  <si>
    <t>FACILITY TYPE DEFINITIONS</t>
  </si>
  <si>
    <t>NO CHANGES</t>
  </si>
  <si>
    <t>SITE CLOSED</t>
  </si>
  <si>
    <t>CHANGES</t>
  </si>
  <si>
    <t>FACILITY REPORTING QUESTIONNAIRE</t>
  </si>
  <si>
    <t>Due Date:  April 15, 2021</t>
  </si>
  <si>
    <r>
      <t xml:space="preserve">Private: </t>
    </r>
    <r>
      <rPr>
        <sz val="11"/>
        <color theme="1"/>
        <rFont val="Calibri"/>
        <family val="2"/>
        <scheme val="minor"/>
      </rPr>
      <t xml:space="preserve"> School is NOT colocated in a </t>
    </r>
    <r>
      <rPr>
        <b/>
        <i/>
        <sz val="11"/>
        <color theme="1"/>
        <rFont val="Calibri"/>
        <family val="2"/>
        <scheme val="minor"/>
      </rPr>
      <t>New York City DOE</t>
    </r>
    <r>
      <rPr>
        <sz val="11"/>
        <color theme="1"/>
        <rFont val="Calibri"/>
        <family val="2"/>
        <scheme val="minor"/>
      </rPr>
      <t xml:space="preserve"> Facility with other schools</t>
    </r>
  </si>
  <si>
    <r>
      <rPr>
        <b/>
        <sz val="11"/>
        <color theme="1"/>
        <rFont val="Calibri"/>
        <family val="2"/>
        <scheme val="minor"/>
      </rPr>
      <t xml:space="preserve">Colocated: </t>
    </r>
    <r>
      <rPr>
        <sz val="11"/>
        <color theme="1"/>
        <rFont val="Calibri"/>
        <family val="2"/>
        <scheme val="minor"/>
      </rPr>
      <t xml:space="preserve">School is colocated in a </t>
    </r>
    <r>
      <rPr>
        <b/>
        <i/>
        <sz val="11"/>
        <color theme="1"/>
        <rFont val="Calibri"/>
        <family val="2"/>
        <scheme val="minor"/>
      </rPr>
      <t>New York City DOE</t>
    </r>
    <r>
      <rPr>
        <sz val="11"/>
        <color theme="1"/>
        <rFont val="Calibri"/>
        <family val="2"/>
        <scheme val="minor"/>
      </rPr>
      <t xml:space="preserve"> Facility with other schools</t>
    </r>
  </si>
  <si>
    <t>Colocated</t>
  </si>
  <si>
    <t>Buffalo Commons Charter School</t>
  </si>
  <si>
    <t>Earl Monroe New Renaissance Basketball Charter School</t>
  </si>
  <si>
    <t>KIPP NYC Public Charter Schools (Combined)</t>
  </si>
  <si>
    <t>Storefront Academy Charter School (Combined)</t>
  </si>
  <si>
    <t>EDCORPLIST</t>
  </si>
  <si>
    <t>SCHOOL NAME</t>
  </si>
  <si>
    <t>SITE ADDRESS</t>
  </si>
  <si>
    <t>(Enter CHANGES or CORRECTIONS Only)</t>
  </si>
  <si>
    <t>11</t>
  </si>
  <si>
    <t>Buffalo</t>
  </si>
  <si>
    <t>Select Education Corporation</t>
  </si>
  <si>
    <t>NEW SITES OPENING 2021-2022</t>
  </si>
  <si>
    <t>1) Select the Education Corporation name on the "Existing Sites" sheet.</t>
  </si>
  <si>
    <t>SCHOOL</t>
  </si>
  <si>
    <t>District</t>
  </si>
  <si>
    <t>Facility Type</t>
  </si>
  <si>
    <t>CITY</t>
  </si>
  <si>
    <t>Bronx</t>
  </si>
  <si>
    <t>470 Jackson Avenue</t>
  </si>
  <si>
    <t>31-29 60th Street</t>
  </si>
  <si>
    <t>301 Vermont Street</t>
  </si>
  <si>
    <t>Brooklyn</t>
  </si>
  <si>
    <t>19</t>
  </si>
  <si>
    <t>350 Linwood Street</t>
  </si>
  <si>
    <t>982 Hegeman Avenue</t>
  </si>
  <si>
    <t>2021 Bergen Street</t>
  </si>
  <si>
    <t>23</t>
  </si>
  <si>
    <t>125 Covert Street</t>
  </si>
  <si>
    <t>32</t>
  </si>
  <si>
    <t>1300 Greene Avenue</t>
  </si>
  <si>
    <t>790 East New York Avenue</t>
  </si>
  <si>
    <t>17</t>
  </si>
  <si>
    <t>1485 Pacific Street</t>
  </si>
  <si>
    <t>557 Pennsylvania Avenue</t>
  </si>
  <si>
    <t>158 Richmond Street</t>
  </si>
  <si>
    <t>35 Starr Street</t>
  </si>
  <si>
    <t>510 Waverly Avenue</t>
  </si>
  <si>
    <t>800 Van Siclen Avenue</t>
  </si>
  <si>
    <t>200 Woodbine Street</t>
  </si>
  <si>
    <t>601 Parkside Avenue</t>
  </si>
  <si>
    <t>65 Krank Street</t>
  </si>
  <si>
    <t>Albany</t>
  </si>
  <si>
    <t>42 S. Dove Street</t>
  </si>
  <si>
    <t>220 East 106th Street</t>
  </si>
  <si>
    <t>New York</t>
  </si>
  <si>
    <t>3120 Corlear Avenue</t>
  </si>
  <si>
    <t>10</t>
  </si>
  <si>
    <t>22 Marble Hill Avenue</t>
  </si>
  <si>
    <t>5959 Broadway</t>
  </si>
  <si>
    <t>3700 Independence Avenue</t>
  </si>
  <si>
    <t>800 Gates Avenue</t>
  </si>
  <si>
    <t>215 Heyward Street</t>
  </si>
  <si>
    <t>14</t>
  </si>
  <si>
    <t>11 Bartlett Street</t>
  </si>
  <si>
    <t>192 East 151st Street</t>
  </si>
  <si>
    <t>07</t>
  </si>
  <si>
    <t>2545 Gunther Avenue, 3rd Floor</t>
  </si>
  <si>
    <t>1804 Holland Avenue</t>
  </si>
  <si>
    <t>3956 Carpenter Avenue</t>
  </si>
  <si>
    <t>1946 Bathgate Avenue</t>
  </si>
  <si>
    <t>205 Rockaway Parkway</t>
  </si>
  <si>
    <t>18</t>
  </si>
  <si>
    <t xml:space="preserve">Brooklyn </t>
  </si>
  <si>
    <t>1501 Pitkin Avenue</t>
  </si>
  <si>
    <t>16</t>
  </si>
  <si>
    <t>856 Quincy Street</t>
  </si>
  <si>
    <t>80 Willoughby Street</t>
  </si>
  <si>
    <t>1100 Fulton Street</t>
  </si>
  <si>
    <t>40 Flatbush Avenue Extension</t>
  </si>
  <si>
    <t>3002 Fort Hamilton Parkway</t>
  </si>
  <si>
    <t>364 Sackman Street</t>
  </si>
  <si>
    <t>45 Jewett Avenue</t>
  </si>
  <si>
    <t>2408 Main Street</t>
  </si>
  <si>
    <t>325 Manhattan Avenue</t>
  </si>
  <si>
    <t>2 Aberdeen Street</t>
  </si>
  <si>
    <t>751 Knickerbocker Avenue</t>
  </si>
  <si>
    <t>9719 Flatlands Avenue</t>
  </si>
  <si>
    <t>1886 Nostrand Avenue</t>
  </si>
  <si>
    <t>88-24 Myrtle Avenue</t>
  </si>
  <si>
    <t>1232 Southern Blvd.</t>
  </si>
  <si>
    <t xml:space="preserve">Bronx </t>
  </si>
  <si>
    <t>241 Emerson Place</t>
  </si>
  <si>
    <t>114 Kosciuszko Street</t>
  </si>
  <si>
    <t>8787 24th Avenue</t>
  </si>
  <si>
    <t>294 Avenue T</t>
  </si>
  <si>
    <t>501 West Avenue</t>
  </si>
  <si>
    <t>396 Grant Avenue</t>
  </si>
  <si>
    <t>1991 Second Avenue</t>
  </si>
  <si>
    <t>439 East 115th Street</t>
  </si>
  <si>
    <t>411 Wales Avenue</t>
  </si>
  <si>
    <t>870 Albany Avenue</t>
  </si>
  <si>
    <t>2050 Second Avenue</t>
  </si>
  <si>
    <t>320 East 96th Street</t>
  </si>
  <si>
    <t>1573 Madison Avenue</t>
  </si>
  <si>
    <t>40 Days Park</t>
  </si>
  <si>
    <t>Rochester</t>
  </si>
  <si>
    <t>225 Patchen Avenue</t>
  </si>
  <si>
    <t>794 Monroe Street</t>
  </si>
  <si>
    <t>1600 Park Place</t>
  </si>
  <si>
    <t>46 McKeever Place</t>
  </si>
  <si>
    <t>610 Lake Street</t>
  </si>
  <si>
    <t>Elmira</t>
  </si>
  <si>
    <t>51-35 Reeder Street</t>
  </si>
  <si>
    <t>442 East Houston Street</t>
  </si>
  <si>
    <t>420 East 11th Street</t>
  </si>
  <si>
    <t>681 Kelly Street</t>
  </si>
  <si>
    <t>625 Bolton Avenue</t>
  </si>
  <si>
    <t>132 East 111th Street</t>
  </si>
  <si>
    <t>21 West 111th Street</t>
  </si>
  <si>
    <t>30 Watervliet Avenue</t>
  </si>
  <si>
    <t>1525 Brook Avenue</t>
  </si>
  <si>
    <t>1506 Brook Avenue</t>
  </si>
  <si>
    <t>1640 Bronxdale Avenue</t>
  </si>
  <si>
    <t>1500 Pelham Parkway South</t>
  </si>
  <si>
    <t>1776 Mansion Street</t>
  </si>
  <si>
    <t>1535 Story Avenue</t>
  </si>
  <si>
    <t>1695 Seward Avenue</t>
  </si>
  <si>
    <t>3030 Riverdale Avenue</t>
  </si>
  <si>
    <t>156 Newburgh Avenue</t>
  </si>
  <si>
    <t>905 Winthrop Street</t>
  </si>
  <si>
    <t>999 Jamaica Avenue</t>
  </si>
  <si>
    <t>1084 Lenox Road</t>
  </si>
  <si>
    <t>1224 Park Place</t>
  </si>
  <si>
    <t>2246 Jerome Avenue</t>
  </si>
  <si>
    <t>2502 Lorillard Place</t>
  </si>
  <si>
    <t>338 East 146th Street</t>
  </si>
  <si>
    <t>1825 Prospect Avenue</t>
  </si>
  <si>
    <t>201 East 144th Street</t>
  </si>
  <si>
    <t>21 Jumel Place</t>
  </si>
  <si>
    <t>1 Dudley Heights</t>
  </si>
  <si>
    <t>321 Northern Blvd</t>
  </si>
  <si>
    <t>141 Macon Street</t>
  </si>
  <si>
    <t>832 Marcy Avenue</t>
  </si>
  <si>
    <t>985 Rockaway Avenue</t>
  </si>
  <si>
    <t>213 Osborn Street</t>
  </si>
  <si>
    <t>1001 East 100th Street</t>
  </si>
  <si>
    <t>1070 East 104th Street</t>
  </si>
  <si>
    <t>6565 Flatlands Avenue</t>
  </si>
  <si>
    <t>123 Linden Boulevard</t>
  </si>
  <si>
    <t>Ithaca</t>
  </si>
  <si>
    <t>1150 East New York Avenue</t>
  </si>
  <si>
    <t>Staten Island</t>
  </si>
  <si>
    <t>355 Morning Star Road</t>
  </si>
  <si>
    <t>26 Broadway</t>
  </si>
  <si>
    <t>1180 Tinton Avenue, 4th Floor</t>
  </si>
  <si>
    <t>433 East 100th Street</t>
  </si>
  <si>
    <t>1137 Herkimer Street</t>
  </si>
  <si>
    <t>31-20 37th Street</t>
  </si>
  <si>
    <t>36-12 35th Avenue</t>
  </si>
  <si>
    <t>135-25 79th Street</t>
  </si>
  <si>
    <t>833 Michigan Avenue</t>
  </si>
  <si>
    <t>85 St. Jacob Street</t>
  </si>
  <si>
    <t>Roosevelt</t>
  </si>
  <si>
    <t>125 West 115th Street</t>
  </si>
  <si>
    <t>154 South Ogden Street</t>
  </si>
  <si>
    <t>70 Tompkins Avenue, 2nd Floor</t>
  </si>
  <si>
    <t>211 Throop Avenue, 3rd Floor</t>
  </si>
  <si>
    <t>99 Avenue P, 4th Floor</t>
  </si>
  <si>
    <t>3109 Newkirk Avenue, 1st Floor</t>
  </si>
  <si>
    <t>1420 East 68th Street, 3rd Floor</t>
  </si>
  <si>
    <t>339 Morris Avenue, 2nd Floor</t>
  </si>
  <si>
    <t>270 East 167th Street, 2nd Floor</t>
  </si>
  <si>
    <t>1000 Teller Avenue, 3rd Floor</t>
  </si>
  <si>
    <t>965 Longwood Avenue, 2nd Floor</t>
  </si>
  <si>
    <t>885 Bolton Avenue, 3rd Floor</t>
  </si>
  <si>
    <t>139 Menahan Street</t>
  </si>
  <si>
    <t>330 Crown Street, 5th Floor</t>
  </si>
  <si>
    <t>72 Veronica Place, 3rd Floor</t>
  </si>
  <si>
    <t>15 Snyder Avenue</t>
  </si>
  <si>
    <t>101 Park Avenue, 3rd Floor</t>
  </si>
  <si>
    <t>34 West 118th Street, 2nd Floor</t>
  </si>
  <si>
    <t>215 West 114th Street, 5th Floor</t>
  </si>
  <si>
    <t>509 West 129th Street, 3rd Floor</t>
  </si>
  <si>
    <t>144 East 128th Street, 3rd Floor</t>
  </si>
  <si>
    <t>111 East 33rd Street, 4th Floor</t>
  </si>
  <si>
    <t>410 East 100th Street, 4th Floor</t>
  </si>
  <si>
    <t>141 East 111th Street, 3rd Floor</t>
  </si>
  <si>
    <t>240 West 113th Street, 3rd Floor</t>
  </si>
  <si>
    <t>301 West 140th Street, 3rd Floor</t>
  </si>
  <si>
    <t>175 West 134th Street, 3rd Floor</t>
  </si>
  <si>
    <t>461 West 131st Street</t>
  </si>
  <si>
    <t>439 West 49th Street, 2nd Floor</t>
  </si>
  <si>
    <t>500 West 41st Street</t>
  </si>
  <si>
    <t>700 Park Avenue, 3rd Floor</t>
  </si>
  <si>
    <t>120-27 141st Street</t>
  </si>
  <si>
    <t>132-55 Ridgedale Street, 3rd Floor</t>
  </si>
  <si>
    <t>Queens</t>
  </si>
  <si>
    <t>40 Irving Place, 2nd Floor</t>
  </si>
  <si>
    <t>145 West 84th Street, 2nd Floor</t>
  </si>
  <si>
    <t>701 Fort Washington Avenue</t>
  </si>
  <si>
    <t>183 South 3rd Street, 4th Floor</t>
  </si>
  <si>
    <t xml:space="preserve">Buffalo </t>
  </si>
  <si>
    <t>Hempstead</t>
  </si>
  <si>
    <t>Uniondale</t>
  </si>
  <si>
    <t>9 Hanover Place</t>
  </si>
  <si>
    <t>630 Brooks Avenue</t>
  </si>
  <si>
    <t>432 Chili Avenue</t>
  </si>
  <si>
    <t>2 Polk Street</t>
  </si>
  <si>
    <t>Troy</t>
  </si>
  <si>
    <t xml:space="preserve">Homer Central </t>
  </si>
  <si>
    <t>600 Saint Ann's Avenue</t>
  </si>
  <si>
    <t>1290 Lake Avenue</t>
  </si>
  <si>
    <t>1300 Boynton Avenue</t>
  </si>
  <si>
    <t>1332 Fulton Avenue</t>
  </si>
  <si>
    <t>222 Alexander Avenue</t>
  </si>
  <si>
    <t>500 West 138th Street</t>
  </si>
  <si>
    <t>652 West 187th Street</t>
  </si>
  <si>
    <t>Achievement First Charter School 10</t>
  </si>
  <si>
    <t>Achievement First Charter School 11</t>
  </si>
  <si>
    <t>Success Academy Charter School - NYC 3</t>
  </si>
  <si>
    <t>Success Academy Charter School - NYC 5</t>
  </si>
  <si>
    <t>Success Academy Charter School - NYC 6</t>
  </si>
  <si>
    <t>Success Academy Charter School - NYC 7</t>
  </si>
  <si>
    <t>Success Academy Charter School - NYC 11</t>
  </si>
  <si>
    <t>Success Academy Charter School - NYC 12</t>
  </si>
  <si>
    <t>Success Academy Charter School - NYC 14</t>
  </si>
  <si>
    <t>Uncommon New York City Charter School #1</t>
  </si>
  <si>
    <t>Amber Charter School III</t>
  </si>
  <si>
    <t>KIPP Beyond Charter School</t>
  </si>
  <si>
    <t>Planning Year</t>
  </si>
  <si>
    <t>2022-SCHOOLLIST</t>
  </si>
  <si>
    <t>2022-EDCORPS</t>
  </si>
  <si>
    <t>1) Select the Education Corporation name below.  2020-2021 Schools/Sites/Grades/District/Facility Type will be auto-populated.</t>
  </si>
  <si>
    <t>ADDRESS</t>
  </si>
  <si>
    <t>555 Broome Street</t>
  </si>
  <si>
    <t>55-30 Junction Boulevard</t>
  </si>
  <si>
    <t>14 West 170th Street</t>
  </si>
  <si>
    <t>1060 Clarkson Avenue</t>
  </si>
  <si>
    <t>100 Attorney Street</t>
  </si>
  <si>
    <t>26 Sharpe Avenue</t>
  </si>
  <si>
    <t>732 Henry Street</t>
  </si>
  <si>
    <t>105 Pleasant Avenue</t>
  </si>
  <si>
    <t>65 Great Arrow Avenue</t>
  </si>
  <si>
    <t>117 North Fraklin Street</t>
  </si>
  <si>
    <t>Truxton</t>
  </si>
  <si>
    <t>99 Terrace View Avenue</t>
  </si>
  <si>
    <t>19 Hackett Boulevard</t>
  </si>
  <si>
    <t>730 Bryant Avenue</t>
  </si>
  <si>
    <t>677 East 141st Street</t>
  </si>
  <si>
    <t>100 Charles Lindbergh Blvd</t>
  </si>
  <si>
    <t>127 North Franklin Street</t>
  </si>
  <si>
    <t>159 North Franklin Street</t>
  </si>
  <si>
    <t>970 Vermont Street</t>
  </si>
  <si>
    <t>370 Fountain Avenue</t>
  </si>
  <si>
    <t>2336 Andrews Avenue</t>
  </si>
  <si>
    <t>413 East 144th Street</t>
  </si>
  <si>
    <t>500 Courtlandt Avenue</t>
  </si>
  <si>
    <t>600 East 156th Street</t>
  </si>
  <si>
    <t>3740 Baychester Avenue - Annex</t>
  </si>
  <si>
    <t>1952-60 Benedict Avenue</t>
  </si>
  <si>
    <t>3872 Third Avenue</t>
  </si>
  <si>
    <t>123 East 98th Street</t>
  </si>
  <si>
    <t>259 Parkville Avenue</t>
  </si>
  <si>
    <t>125 Stuyvesant Avenue</t>
  </si>
  <si>
    <t>744 East 87th Street</t>
  </si>
  <si>
    <t>755 Co-op City Blvd</t>
  </si>
  <si>
    <t>1 East 104th Street</t>
  </si>
  <si>
    <t>685 East 182nd Street</t>
  </si>
  <si>
    <t>465 East 29th Street</t>
  </si>
  <si>
    <t>1919 Prospect Avenue</t>
  </si>
  <si>
    <t>240 East 123rd Street</t>
  </si>
  <si>
    <t>250 West 127th Street</t>
  </si>
  <si>
    <t>2005 Madison Avenue</t>
  </si>
  <si>
    <t>207 West 133rd Street</t>
  </si>
  <si>
    <t>212 West 120th Street</t>
  </si>
  <si>
    <t>222 West 134th Street</t>
  </si>
  <si>
    <t>2230 5th Avenue</t>
  </si>
  <si>
    <t>321 East 111th Street</t>
  </si>
  <si>
    <t>69-26 Cooper Avenue</t>
  </si>
  <si>
    <t>665 Hertel Avenue</t>
  </si>
  <si>
    <t>1069 Joseph Avenue</t>
  </si>
  <si>
    <t>27 Zimbrich Street</t>
  </si>
  <si>
    <t>343 State Street, Bldg. 10, 5th Flr.</t>
  </si>
  <si>
    <t>655 Parkside Avenue</t>
  </si>
  <si>
    <t>188 Rochester Avenue</t>
  </si>
  <si>
    <t>443 Saint Marks Avenue</t>
  </si>
  <si>
    <t>1077 Remsen Avenue</t>
  </si>
  <si>
    <t>956 East 82nd Street</t>
  </si>
  <si>
    <t>296 East 140th Street</t>
  </si>
  <si>
    <t>316 East 165th Street</t>
  </si>
  <si>
    <t>370 Gerard Avenue</t>
  </si>
  <si>
    <t>890 Cauldwell Avenue</t>
  </si>
  <si>
    <t>99 Slingerland St</t>
  </si>
  <si>
    <t>232 East 103rd Street</t>
  </si>
  <si>
    <t>2351 1st Avenue</t>
  </si>
  <si>
    <t>35 West 124th Street</t>
  </si>
  <si>
    <t>74 West 124th Street</t>
  </si>
  <si>
    <t>132 West 124th Street</t>
  </si>
  <si>
    <t>244 West 144th Street</t>
  </si>
  <si>
    <t>830 Hunts Point Avenue</t>
  </si>
  <si>
    <t>1701 Fulton Avenue</t>
  </si>
  <si>
    <t>55 Willoughby Street</t>
  </si>
  <si>
    <t>625 West 133rd Street</t>
  </si>
  <si>
    <t>586 West 177th Street</t>
  </si>
  <si>
    <t>433 West 123rd Street</t>
  </si>
  <si>
    <t>51 Christopher Avenue</t>
  </si>
  <si>
    <t>332 East 149th Street</t>
  </si>
  <si>
    <t>400 East 145th Street</t>
  </si>
  <si>
    <t>220 Henry Street</t>
  </si>
  <si>
    <t>136-25 218 Street</t>
  </si>
  <si>
    <t>6802 Metropolitan Avenue</t>
  </si>
  <si>
    <t>116 North Cayuga Street</t>
  </si>
  <si>
    <t>1010 Reverend James A. Polite Avenue</t>
  </si>
  <si>
    <t>130 Merrill Avenue</t>
  </si>
  <si>
    <t>791 Empire Boulevard</t>
  </si>
  <si>
    <t>200 Centennial Avenue</t>
  </si>
  <si>
    <t>609 Jackson Avenue</t>
  </si>
  <si>
    <t>70 East 129th Street</t>
  </si>
  <si>
    <t>787 Lafayette Avenue, 3rd Floor</t>
  </si>
  <si>
    <t>450 Saint Pauls Place, 5th Floor</t>
  </si>
  <si>
    <t>284 Baltic Street, Lower Level</t>
  </si>
  <si>
    <t>10-45 Nameoke Street, Floor 3</t>
  </si>
  <si>
    <t>801 Park Place, 4th Floor</t>
  </si>
  <si>
    <t>88-15 182 Street</t>
  </si>
  <si>
    <t>147-65 249th Street</t>
  </si>
  <si>
    <t>111 Great Arrow Avenue</t>
  </si>
  <si>
    <t>3055 6th Avenue</t>
  </si>
  <si>
    <t>6337 Academy Street</t>
  </si>
  <si>
    <t>32-20 108th Street</t>
  </si>
  <si>
    <t>157 Wilson Street, 4th Floor</t>
  </si>
  <si>
    <t>2) Select schools below from the dropdown list, using a separate row for each new school/site.</t>
  </si>
  <si>
    <t>3) Enter the site address, city, grades, district, and facility type.</t>
  </si>
  <si>
    <t>NEWSITESCHOOLS (Array Formulas - dynamic list)</t>
  </si>
  <si>
    <t>Storefont Academy Harlem Charter School</t>
  </si>
  <si>
    <t>ACTION STATUS</t>
  </si>
  <si>
    <t>ACTION</t>
  </si>
  <si>
    <t>ERROR CHECK</t>
  </si>
  <si>
    <r>
      <t>2) Enter Action Status in column G for the site record (</t>
    </r>
    <r>
      <rPr>
        <i/>
        <sz val="11"/>
        <color theme="1"/>
        <rFont val="Calibri"/>
        <family val="2"/>
        <scheme val="minor"/>
      </rPr>
      <t>No Changes, Changes, or Site Closed</t>
    </r>
    <r>
      <rPr>
        <sz val="11"/>
        <color theme="1"/>
        <rFont val="Calibri"/>
        <family val="2"/>
        <scheme val="minor"/>
      </rPr>
      <t>).</t>
    </r>
  </si>
  <si>
    <t>*Any text in red means that there is a mismatch error with Action Status.</t>
  </si>
  <si>
    <t>Select Action Status</t>
  </si>
  <si>
    <r>
      <t>4) Enter any "</t>
    </r>
    <r>
      <rPr>
        <i/>
        <sz val="11"/>
        <color theme="1"/>
        <rFont val="Calibri"/>
        <family val="2"/>
        <scheme val="minor"/>
      </rPr>
      <t>New Sites</t>
    </r>
    <r>
      <rPr>
        <sz val="11"/>
        <color theme="1"/>
        <rFont val="Calibri"/>
        <family val="2"/>
        <scheme val="minor"/>
      </rPr>
      <t>" on the next sheet.</t>
    </r>
  </si>
  <si>
    <r>
      <t xml:space="preserve">3) Enter only </t>
    </r>
    <r>
      <rPr>
        <i/>
        <sz val="11"/>
        <color theme="1"/>
        <rFont val="Calibri"/>
        <family val="2"/>
        <scheme val="minor"/>
      </rPr>
      <t>changes</t>
    </r>
    <r>
      <rPr>
        <sz val="11"/>
        <color theme="1"/>
        <rFont val="Calibri"/>
        <family val="2"/>
        <scheme val="minor"/>
      </rPr>
      <t xml:space="preserve"> or </t>
    </r>
    <r>
      <rPr>
        <i/>
        <sz val="11"/>
        <color theme="1"/>
        <rFont val="Calibri"/>
        <family val="2"/>
        <scheme val="minor"/>
      </rPr>
      <t>corrections</t>
    </r>
    <r>
      <rPr>
        <sz val="11"/>
        <color theme="1"/>
        <rFont val="Calibri"/>
        <family val="2"/>
        <scheme val="minor"/>
      </rPr>
      <t xml:space="preserve"> in columns I through K as necessary (e.g., add a grade).  If the current year's Facility Type is "?" please enter the correct type in column M.</t>
    </r>
  </si>
  <si>
    <r>
      <rPr>
        <b/>
        <sz val="11"/>
        <color theme="1"/>
        <rFont val="Calibri"/>
        <family val="2"/>
        <scheme val="minor"/>
      </rPr>
      <t>Colocated:</t>
    </r>
    <r>
      <rPr>
        <sz val="11"/>
        <color theme="1"/>
        <rFont val="Calibri"/>
        <family val="2"/>
        <scheme val="minor"/>
      </rPr>
      <t/>
    </r>
  </si>
  <si>
    <r>
      <t xml:space="preserve">School is colocated in a </t>
    </r>
    <r>
      <rPr>
        <b/>
        <i/>
        <sz val="11"/>
        <color theme="1"/>
        <rFont val="Calibri"/>
        <family val="2"/>
        <scheme val="minor"/>
      </rPr>
      <t>New York City DOE</t>
    </r>
    <r>
      <rPr>
        <sz val="11"/>
        <color theme="1"/>
        <rFont val="Calibri"/>
        <family val="2"/>
        <scheme val="minor"/>
      </rPr>
      <t xml:space="preserve"> Facility with other schools</t>
    </r>
  </si>
  <si>
    <t>Private:</t>
  </si>
  <si>
    <t>School is NOT colocated in a New York City DOE Facility with other schools</t>
  </si>
  <si>
    <t>FACILITY QUESTIONNAIRE - 2021-2022</t>
  </si>
  <si>
    <t>SITE EXISTS</t>
  </si>
  <si>
    <t>COUNT</t>
  </si>
  <si>
    <r>
      <t xml:space="preserve">2020-2021 </t>
    </r>
    <r>
      <rPr>
        <b/>
        <u/>
        <sz val="12"/>
        <color theme="1"/>
        <rFont val="Calibri"/>
        <family val="2"/>
        <scheme val="minor"/>
      </rPr>
      <t>EXISTING</t>
    </r>
    <r>
      <rPr>
        <b/>
        <sz val="12"/>
        <color theme="1"/>
        <rFont val="Calibri"/>
        <family val="2"/>
        <scheme val="minor"/>
      </rPr>
      <t xml:space="preserve"> SITES ACTION PLAN FOR UPCOMING YEAR (Changes / No Changes / Site Closed)</t>
    </r>
  </si>
  <si>
    <t>Ver. 20210331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</si>
</sst>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;;;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FF"/>
      <name val="Calibri"/>
      <family val="2"/>
      <scheme val="minor"/>
    </font>
    <font>
      <sz val="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4" fillId="0" borderId="0" xfId="0" applyFont="1"/>
    <xf numFmtId="0" fontId="1" fillId="0" borderId="0" xfId="0" applyFont="1" applyAlignment="1">
      <alignment horizontal="center"/>
    </xf>
    <xf numFmtId="0" fontId="0" fillId="0" borderId="1" xfId="0" applyBorder="1"/>
    <xf numFmtId="0" fontId="1" fillId="0" borderId="0" xfId="0" applyFont="1" applyAlignment="1"/>
    <xf numFmtId="0" fontId="1" fillId="5" borderId="1" xfId="0" applyFont="1" applyFill="1" applyBorder="1"/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1" fillId="0" borderId="1" xfId="0" applyFont="1" applyBorder="1"/>
    <xf numFmtId="0" fontId="3" fillId="0" borderId="0" xfId="0" applyFont="1"/>
    <xf numFmtId="0" fontId="2" fillId="0" borderId="0" xfId="0" applyFont="1" applyAlignment="1"/>
    <xf numFmtId="0" fontId="0" fillId="0" borderId="1" xfId="0" applyBorder="1" applyProtection="1">
      <protection locked="0"/>
    </xf>
    <xf numFmtId="0" fontId="0" fillId="0" borderId="0" xfId="0" quotePrefix="1"/>
    <xf numFmtId="0" fontId="0" fillId="0" borderId="1" xfId="0" applyBorder="1" applyAlignment="1" applyProtection="1">
      <alignment horizontal="center"/>
      <protection locked="0"/>
    </xf>
    <xf numFmtId="49" fontId="0" fillId="0" borderId="1" xfId="0" applyNumberFormat="1" applyBorder="1" applyAlignment="1" applyProtection="1">
      <protection locked="0"/>
    </xf>
    <xf numFmtId="49" fontId="0" fillId="0" borderId="1" xfId="0" applyNumberFormat="1" applyBorder="1" applyAlignment="1" applyProtection="1">
      <alignment horizontal="center"/>
      <protection locked="0"/>
    </xf>
    <xf numFmtId="0" fontId="0" fillId="0" borderId="0" xfId="0" applyProtection="1"/>
    <xf numFmtId="0" fontId="4" fillId="0" borderId="0" xfId="0" applyFont="1" applyProtection="1"/>
    <xf numFmtId="0" fontId="1" fillId="0" borderId="0" xfId="0" applyFont="1" applyProtection="1"/>
    <xf numFmtId="164" fontId="0" fillId="0" borderId="0" xfId="0" applyNumberFormat="1" applyProtection="1"/>
    <xf numFmtId="0" fontId="7" fillId="0" borderId="0" xfId="0" applyFont="1" applyProtection="1"/>
    <xf numFmtId="0" fontId="1" fillId="0" borderId="2" xfId="0" applyFont="1" applyBorder="1" applyProtection="1"/>
    <xf numFmtId="0" fontId="1" fillId="5" borderId="1" xfId="0" applyFont="1" applyFill="1" applyBorder="1" applyProtection="1"/>
    <xf numFmtId="0" fontId="1" fillId="5" borderId="1" xfId="0" applyFont="1" applyFill="1" applyBorder="1" applyAlignment="1" applyProtection="1">
      <alignment horizontal="center"/>
    </xf>
    <xf numFmtId="0" fontId="1" fillId="5" borderId="1" xfId="0" applyFont="1" applyFill="1" applyBorder="1" applyAlignment="1" applyProtection="1">
      <alignment horizontal="center" wrapText="1"/>
    </xf>
    <xf numFmtId="0" fontId="1" fillId="4" borderId="1" xfId="0" applyFont="1" applyFill="1" applyBorder="1" applyProtection="1"/>
    <xf numFmtId="0" fontId="1" fillId="4" borderId="1" xfId="0" applyFont="1" applyFill="1" applyBorder="1" applyAlignment="1" applyProtection="1">
      <alignment horizontal="center"/>
    </xf>
    <xf numFmtId="0" fontId="1" fillId="4" borderId="1" xfId="0" applyFont="1" applyFill="1" applyBorder="1" applyAlignment="1" applyProtection="1">
      <alignment horizontal="center" wrapText="1"/>
    </xf>
    <xf numFmtId="0" fontId="5" fillId="0" borderId="1" xfId="0" applyFont="1" applyBorder="1" applyAlignment="1" applyProtection="1">
      <alignment vertical="top"/>
    </xf>
    <xf numFmtId="0" fontId="5" fillId="0" borderId="1" xfId="0" applyFont="1" applyBorder="1" applyAlignment="1" applyProtection="1">
      <alignment horizontal="center" vertical="top"/>
    </xf>
    <xf numFmtId="0" fontId="0" fillId="0" borderId="1" xfId="0" applyBorder="1" applyAlignment="1" applyProtection="1">
      <alignment horizontal="center"/>
    </xf>
    <xf numFmtId="0" fontId="5" fillId="0" borderId="4" xfId="0" applyFont="1" applyBorder="1" applyAlignment="1" applyProtection="1">
      <alignment horizontal="center" vertical="top"/>
    </xf>
    <xf numFmtId="49" fontId="0" fillId="0" borderId="0" xfId="0" applyNumberFormat="1" applyBorder="1" applyAlignment="1" applyProtection="1">
      <alignment horizontal="center"/>
    </xf>
    <xf numFmtId="0" fontId="6" fillId="0" borderId="0" xfId="0" applyFont="1" applyAlignment="1" applyProtection="1">
      <alignment horizontal="right"/>
    </xf>
    <xf numFmtId="0" fontId="0" fillId="0" borderId="0" xfId="0" applyAlignment="1" applyProtection="1">
      <alignment horizontal="center"/>
    </xf>
    <xf numFmtId="0" fontId="0" fillId="0" borderId="1" xfId="0" applyFill="1" applyBorder="1" applyProtection="1">
      <protection locked="0"/>
    </xf>
    <xf numFmtId="0" fontId="0" fillId="0" borderId="1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" xfId="0" quotePrefix="1" applyBorder="1"/>
    <xf numFmtId="0" fontId="10" fillId="0" borderId="1" xfId="0" applyFont="1" applyFill="1" applyBorder="1"/>
    <xf numFmtId="0" fontId="10" fillId="0" borderId="1" xfId="0" applyFont="1" applyBorder="1"/>
    <xf numFmtId="0" fontId="1" fillId="3" borderId="1" xfId="0" applyFont="1" applyFill="1" applyBorder="1"/>
    <xf numFmtId="0" fontId="1" fillId="6" borderId="1" xfId="0" applyFont="1" applyFill="1" applyBorder="1"/>
    <xf numFmtId="0" fontId="1" fillId="8" borderId="1" xfId="0" applyFont="1" applyFill="1" applyBorder="1" applyAlignment="1">
      <alignment horizontal="center"/>
    </xf>
    <xf numFmtId="0" fontId="1" fillId="8" borderId="1" xfId="0" applyFont="1" applyFill="1" applyBorder="1"/>
    <xf numFmtId="0" fontId="1" fillId="8" borderId="1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wrapText="1"/>
    </xf>
    <xf numFmtId="0" fontId="8" fillId="4" borderId="1" xfId="0" applyFont="1" applyFill="1" applyBorder="1"/>
    <xf numFmtId="0" fontId="5" fillId="0" borderId="4" xfId="0" applyFont="1" applyBorder="1" applyAlignment="1" applyProtection="1">
      <alignment vertical="top"/>
    </xf>
    <xf numFmtId="0" fontId="0" fillId="0" borderId="1" xfId="0" applyBorder="1" applyProtection="1"/>
    <xf numFmtId="164" fontId="0" fillId="0" borderId="0" xfId="0" applyNumberFormat="1" applyProtection="1">
      <protection hidden="1"/>
    </xf>
    <xf numFmtId="0" fontId="0" fillId="9" borderId="1" xfId="0" applyFill="1" applyBorder="1" applyProtection="1"/>
    <xf numFmtId="0" fontId="0" fillId="9" borderId="1" xfId="0" applyFill="1" applyBorder="1" applyAlignment="1" applyProtection="1">
      <alignment horizontal="center"/>
    </xf>
    <xf numFmtId="0" fontId="1" fillId="2" borderId="1" xfId="0" applyFont="1" applyFill="1" applyBorder="1" applyAlignment="1" applyProtection="1">
      <alignment vertical="center"/>
      <protection locked="0"/>
    </xf>
    <xf numFmtId="0" fontId="1" fillId="0" borderId="1" xfId="0" applyFont="1" applyBorder="1" applyAlignment="1">
      <alignment vertical="center"/>
    </xf>
    <xf numFmtId="0" fontId="2" fillId="0" borderId="0" xfId="0" applyFont="1"/>
    <xf numFmtId="0" fontId="11" fillId="0" borderId="0" xfId="0" applyFont="1"/>
    <xf numFmtId="0" fontId="0" fillId="9" borderId="8" xfId="0" applyFill="1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0" fillId="9" borderId="0" xfId="0" applyFill="1" applyBorder="1" applyAlignment="1" applyProtection="1">
      <alignment horizontal="center"/>
    </xf>
    <xf numFmtId="0" fontId="11" fillId="0" borderId="9" xfId="0" applyFont="1" applyBorder="1"/>
    <xf numFmtId="0" fontId="2" fillId="0" borderId="0" xfId="0" applyFont="1" applyAlignment="1" applyProtection="1">
      <alignment horizontal="center"/>
    </xf>
    <xf numFmtId="0" fontId="1" fillId="0" borderId="0" xfId="0" applyFont="1" applyAlignment="1" applyProtection="1">
      <alignment horizontal="center"/>
    </xf>
    <xf numFmtId="0" fontId="3" fillId="4" borderId="6" xfId="0" applyFont="1" applyFill="1" applyBorder="1" applyAlignment="1" applyProtection="1">
      <alignment horizontal="center"/>
    </xf>
    <xf numFmtId="0" fontId="3" fillId="4" borderId="2" xfId="0" applyFont="1" applyFill="1" applyBorder="1" applyAlignment="1" applyProtection="1">
      <alignment horizontal="center"/>
    </xf>
    <xf numFmtId="0" fontId="3" fillId="4" borderId="7" xfId="0" applyFont="1" applyFill="1" applyBorder="1" applyAlignment="1" applyProtection="1">
      <alignment horizontal="center"/>
    </xf>
    <xf numFmtId="0" fontId="11" fillId="4" borderId="3" xfId="0" applyFont="1" applyFill="1" applyBorder="1" applyAlignment="1" applyProtection="1">
      <alignment horizontal="center"/>
    </xf>
    <xf numFmtId="0" fontId="1" fillId="4" borderId="4" xfId="0" applyFont="1" applyFill="1" applyBorder="1" applyAlignment="1" applyProtection="1">
      <alignment horizontal="center"/>
    </xf>
    <xf numFmtId="0" fontId="1" fillId="4" borderId="5" xfId="0" applyFont="1" applyFill="1" applyBorder="1" applyAlignment="1" applyProtection="1">
      <alignment horizontal="center"/>
    </xf>
    <xf numFmtId="0" fontId="11" fillId="5" borderId="1" xfId="0" applyFont="1" applyFill="1" applyBorder="1" applyAlignment="1" applyProtection="1">
      <alignment horizontal="center" vertical="center"/>
    </xf>
    <xf numFmtId="0" fontId="1" fillId="7" borderId="1" xfId="0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left" vertical="top" wrapText="1"/>
    </xf>
  </cellXfs>
  <cellStyles count="1">
    <cellStyle name="Normal" xfId="0" builtinId="0"/>
  </cellStyles>
  <dxfs count="12">
    <dxf>
      <font>
        <b/>
        <i/>
        <color theme="4" tint="-0.24994659260841701"/>
      </font>
    </dxf>
    <dxf>
      <font>
        <b/>
        <i/>
        <color theme="2" tint="-0.499984740745262"/>
      </font>
    </dxf>
    <dxf>
      <font>
        <color theme="0"/>
      </font>
    </dxf>
    <dxf>
      <font>
        <color rgb="FFFF0000"/>
      </font>
    </dxf>
    <dxf>
      <font>
        <b val="0"/>
        <i/>
        <color theme="0" tint="-0.34998626667073579"/>
      </font>
    </dxf>
    <dxf>
      <font>
        <color theme="0"/>
      </font>
    </dxf>
    <dxf>
      <font>
        <color rgb="FFFF0000"/>
      </font>
    </dxf>
    <dxf>
      <font>
        <b val="0"/>
        <i/>
        <color theme="0" tint="-0.34998626667073579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'NEW SITES'!B13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'EXISTING SITES'!B11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83819</xdr:colOff>
      <xdr:row>0</xdr:row>
      <xdr:rowOff>60960</xdr:rowOff>
    </xdr:from>
    <xdr:to>
      <xdr:col>1</xdr:col>
      <xdr:colOff>3634740</xdr:colOff>
      <xdr:row>0</xdr:row>
      <xdr:rowOff>1037980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819" y="60960"/>
          <a:ext cx="3550921" cy="977020"/>
        </a:xfrm>
        <a:prstGeom prst="rect">
          <a:avLst/>
        </a:prstGeom>
      </xdr:spPr>
    </xdr:pic>
    <xdr:clientData/>
  </xdr:twoCellAnchor>
  <xdr:oneCellAnchor>
    <xdr:from>
      <xdr:col>8</xdr:col>
      <xdr:colOff>63500</xdr:colOff>
      <xdr:row>7</xdr:row>
      <xdr:rowOff>63499</xdr:rowOff>
    </xdr:from>
    <xdr:ext cx="2709333" cy="344633"/>
    <xdr:sp macro="" textlink="">
      <xdr:nvSpPr>
        <xdr:cNvPr id="4" name="Rounded Rectangle 3">
          <a:hlinkClick xmlns:r="http://schemas.openxmlformats.org/officeDocument/2006/relationships" r:id="rId2"/>
        </xdr:cNvPr>
        <xdr:cNvSpPr/>
      </xdr:nvSpPr>
      <xdr:spPr>
        <a:xfrm>
          <a:off x="11722100" y="2301874"/>
          <a:ext cx="2709333" cy="344633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>
          <a:spAutoFit/>
        </a:bodyPr>
        <a:lstStyle/>
        <a:p>
          <a:pPr algn="ctr"/>
          <a:r>
            <a:rPr lang="en-US" sz="1400" b="1" baseline="0"/>
            <a:t>GO TO "NEW SITES" SHEET</a:t>
          </a:r>
          <a:endParaRPr lang="en-US" sz="1400" b="1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83819</xdr:colOff>
      <xdr:row>0</xdr:row>
      <xdr:rowOff>60960</xdr:rowOff>
    </xdr:from>
    <xdr:to>
      <xdr:col>1</xdr:col>
      <xdr:colOff>3634740</xdr:colOff>
      <xdr:row>0</xdr:row>
      <xdr:rowOff>1059180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1559" y="60960"/>
          <a:ext cx="3550921" cy="998220"/>
        </a:xfrm>
        <a:prstGeom prst="rect">
          <a:avLst/>
        </a:prstGeom>
      </xdr:spPr>
    </xdr:pic>
    <xdr:clientData/>
  </xdr:twoCellAnchor>
  <xdr:oneCellAnchor>
    <xdr:from>
      <xdr:col>3</xdr:col>
      <xdr:colOff>274108</xdr:colOff>
      <xdr:row>8</xdr:row>
      <xdr:rowOff>112184</xdr:rowOff>
    </xdr:from>
    <xdr:ext cx="2971800" cy="344633"/>
    <xdr:sp macro="" textlink="">
      <xdr:nvSpPr>
        <xdr:cNvPr id="4" name="Rounded Rectangle 3">
          <a:hlinkClick xmlns:r="http://schemas.openxmlformats.org/officeDocument/2006/relationships" r:id="rId2"/>
        </xdr:cNvPr>
        <xdr:cNvSpPr/>
      </xdr:nvSpPr>
      <xdr:spPr>
        <a:xfrm>
          <a:off x="7208308" y="2531534"/>
          <a:ext cx="2971800" cy="344633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>
          <a:spAutoFit/>
        </a:bodyPr>
        <a:lstStyle/>
        <a:p>
          <a:pPr algn="ctr"/>
          <a:r>
            <a:rPr lang="en-US" sz="1400" b="1"/>
            <a:t>GO</a:t>
          </a:r>
          <a:r>
            <a:rPr lang="en-US" sz="1400" b="1" baseline="0"/>
            <a:t> TO "EXISTING SITES" SHEET</a:t>
          </a:r>
          <a:endParaRPr lang="en-US" sz="1400" b="1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0.59999389629810485"/>
    <pageSetUpPr autoPageBreaks="0"/>
  </sheetPr>
  <dimension ref="A1:M59"/>
  <sheetViews>
    <sheetView tabSelected="1" topLeftCell="B1" zoomScale="80" zoomScaleNormal="80" workbookViewId="0">
      <selection activeCell="B11" sqref="B11"/>
    </sheetView>
  </sheetViews>
  <sheetFormatPr defaultRowHeight="14.4" x14ac:dyDescent="0.3"/>
  <cols>
    <col min="1" max="1" width="23" style="19" hidden="1" customWidth="1"/>
    <col min="2" max="2" width="65.109375" style="19" customWidth="1"/>
    <col min="3" max="3" width="34.88671875" style="19" bestFit="1" customWidth="1"/>
    <col min="4" max="4" width="11.88671875" style="19" customWidth="1"/>
    <col min="5" max="5" width="12.6640625" style="19" bestFit="1" customWidth="1"/>
    <col min="6" max="6" width="13.77734375" style="19" customWidth="1"/>
    <col min="7" max="7" width="13.33203125" style="19" bestFit="1" customWidth="1"/>
    <col min="8" max="8" width="18.33203125" style="19" bestFit="1" customWidth="1"/>
    <col min="9" max="9" width="34.88671875" style="19" customWidth="1"/>
    <col min="10" max="11" width="11.88671875" style="19" customWidth="1"/>
    <col min="12" max="12" width="13.77734375" style="19" customWidth="1"/>
    <col min="13" max="13" width="13.33203125" style="19" customWidth="1"/>
    <col min="14" max="16384" width="8.88671875" style="19"/>
  </cols>
  <sheetData>
    <row r="1" spans="1:13" ht="87" customHeight="1" x14ac:dyDescent="0.3"/>
    <row r="2" spans="1:13" ht="18" x14ac:dyDescent="0.35">
      <c r="B2" s="64" t="s">
        <v>546</v>
      </c>
      <c r="C2" s="64"/>
      <c r="D2" s="64"/>
      <c r="E2" s="64"/>
      <c r="F2" s="64"/>
      <c r="G2" s="64"/>
      <c r="H2" s="64"/>
      <c r="I2" s="64"/>
      <c r="J2" s="64"/>
      <c r="K2" s="64"/>
      <c r="L2" s="64"/>
    </row>
    <row r="3" spans="1:13" x14ac:dyDescent="0.3">
      <c r="B3" s="65" t="s">
        <v>547</v>
      </c>
      <c r="C3" s="65"/>
      <c r="D3" s="65"/>
      <c r="E3" s="65"/>
      <c r="F3" s="65"/>
      <c r="G3" s="65"/>
      <c r="H3" s="65"/>
      <c r="I3" s="65"/>
      <c r="J3" s="65"/>
      <c r="K3" s="65"/>
      <c r="L3" s="65"/>
    </row>
    <row r="4" spans="1:13" x14ac:dyDescent="0.3">
      <c r="B4" s="20" t="s">
        <v>3</v>
      </c>
      <c r="I4" s="20" t="s">
        <v>542</v>
      </c>
      <c r="J4" s="20"/>
    </row>
    <row r="5" spans="1:13" x14ac:dyDescent="0.3">
      <c r="B5" s="19" t="s">
        <v>773</v>
      </c>
      <c r="I5" s="19" t="s">
        <v>549</v>
      </c>
    </row>
    <row r="6" spans="1:13" x14ac:dyDescent="0.3">
      <c r="B6" s="19" t="s">
        <v>878</v>
      </c>
      <c r="I6" s="21" t="s">
        <v>548</v>
      </c>
      <c r="J6" s="21"/>
    </row>
    <row r="7" spans="1:13" x14ac:dyDescent="0.3">
      <c r="B7" s="19" t="s">
        <v>882</v>
      </c>
    </row>
    <row r="8" spans="1:13" x14ac:dyDescent="0.3">
      <c r="B8" s="19" t="s">
        <v>881</v>
      </c>
    </row>
    <row r="9" spans="1:13" x14ac:dyDescent="0.3">
      <c r="H9" s="53" t="s">
        <v>545</v>
      </c>
    </row>
    <row r="10" spans="1:13" x14ac:dyDescent="0.3">
      <c r="B10" s="21" t="s">
        <v>529</v>
      </c>
      <c r="H10" s="53" t="s">
        <v>543</v>
      </c>
      <c r="M10" s="53" t="s">
        <v>550</v>
      </c>
    </row>
    <row r="11" spans="1:13" ht="26.4" customHeight="1" x14ac:dyDescent="0.3">
      <c r="B11" s="56" t="s">
        <v>561</v>
      </c>
      <c r="H11" s="53" t="s">
        <v>544</v>
      </c>
      <c r="I11" s="23" t="s">
        <v>879</v>
      </c>
      <c r="J11" s="23"/>
      <c r="M11" s="53" t="s">
        <v>541</v>
      </c>
    </row>
    <row r="12" spans="1:13" ht="15.6" x14ac:dyDescent="0.3">
      <c r="C12" s="72" t="s">
        <v>537</v>
      </c>
      <c r="D12" s="72"/>
      <c r="E12" s="72"/>
      <c r="F12" s="72"/>
      <c r="G12" s="72"/>
      <c r="H12" s="73" t="s">
        <v>875</v>
      </c>
      <c r="I12" s="69" t="s">
        <v>540</v>
      </c>
      <c r="J12" s="70"/>
      <c r="K12" s="70"/>
      <c r="L12" s="70"/>
      <c r="M12" s="71"/>
    </row>
    <row r="13" spans="1:13" ht="14.4" customHeight="1" x14ac:dyDescent="0.3">
      <c r="C13" s="72"/>
      <c r="D13" s="72"/>
      <c r="E13" s="72"/>
      <c r="F13" s="72"/>
      <c r="G13" s="72"/>
      <c r="H13" s="73"/>
      <c r="I13" s="66" t="s">
        <v>558</v>
      </c>
      <c r="J13" s="67"/>
      <c r="K13" s="67"/>
      <c r="L13" s="67"/>
      <c r="M13" s="68"/>
    </row>
    <row r="14" spans="1:13" x14ac:dyDescent="0.3">
      <c r="A14" s="21" t="s">
        <v>533</v>
      </c>
      <c r="B14" s="24" t="s">
        <v>556</v>
      </c>
      <c r="C14" s="25" t="s">
        <v>557</v>
      </c>
      <c r="D14" s="25" t="s">
        <v>567</v>
      </c>
      <c r="E14" s="26" t="s">
        <v>528</v>
      </c>
      <c r="F14" s="27" t="s">
        <v>538</v>
      </c>
      <c r="G14" s="27" t="s">
        <v>539</v>
      </c>
      <c r="H14" s="73"/>
      <c r="I14" s="28" t="s">
        <v>557</v>
      </c>
      <c r="J14" s="28" t="s">
        <v>567</v>
      </c>
      <c r="K14" s="29" t="s">
        <v>528</v>
      </c>
      <c r="L14" s="30" t="s">
        <v>538</v>
      </c>
      <c r="M14" s="30" t="s">
        <v>539</v>
      </c>
    </row>
    <row r="15" spans="1:13" x14ac:dyDescent="0.3">
      <c r="A15" s="52" t="str">
        <f t="shared" ref="A15:A58" si="0">IF(B15&lt;&gt;"",EdCorp,"")</f>
        <v/>
      </c>
      <c r="B15" s="31" t="str">
        <f>IFERROR(INDEX(CONTROL!$E$2:$I$298,CONTROL!$C2,COLUMNS($B$15:B15)),"")</f>
        <v/>
      </c>
      <c r="C15" s="31" t="str">
        <f>IFERROR(INDEX(CONTROL!$E$2:$I$298,CONTROL!$C2,COLUMNS($B$15:D15)),"")</f>
        <v/>
      </c>
      <c r="D15" s="31" t="str">
        <f>IFERROR(INDEX(CONTROL!$E$2:$I$298,CONTROL!$C2,COLUMNS($B$15:E15)),"")</f>
        <v/>
      </c>
      <c r="E15" s="32" t="str">
        <f>IFERROR(INDEX(CONTROL!$E$2:$I$298,CONTROL!$C2,COLUMNS($B$15:F15)),"")</f>
        <v/>
      </c>
      <c r="F15" s="32" t="str">
        <f>IFERROR(INDEX(CONTROL!$E$2:$J$298,CONTROL!$C2,COLUMNS($B$15:G15)),"")</f>
        <v/>
      </c>
      <c r="G15" s="32" t="str">
        <f>IFERROR(INDEX(CONTROL!$E$2:$K$298,CONTROL!$C2,COLUMNS($B$15:H15)),"")</f>
        <v/>
      </c>
      <c r="H15" s="16" t="s">
        <v>880</v>
      </c>
      <c r="I15" s="17"/>
      <c r="J15" s="17"/>
      <c r="K15" s="18"/>
      <c r="L15" s="18"/>
      <c r="M15" s="16"/>
    </row>
    <row r="16" spans="1:13" x14ac:dyDescent="0.3">
      <c r="A16" s="52" t="str">
        <f t="shared" si="0"/>
        <v/>
      </c>
      <c r="B16" s="31" t="str">
        <f>IFERROR(INDEX(CONTROL!$E$2:$I$298,CONTROL!$C3,COLUMNS($B$15:B16)),"")</f>
        <v/>
      </c>
      <c r="C16" s="31" t="str">
        <f>IFERROR(INDEX(CONTROL!$E$2:$I$298,CONTROL!$C3,COLUMNS($B$15:D16)),"")</f>
        <v/>
      </c>
      <c r="D16" s="31" t="str">
        <f>IFERROR(INDEX(CONTROL!$E$2:$I$298,CONTROL!$C3,COLUMNS($B$15:E16)),"")</f>
        <v/>
      </c>
      <c r="E16" s="32" t="str">
        <f>IFERROR(INDEX(CONTROL!$E$2:$I$298,CONTROL!$C3,COLUMNS($B$15:F16)),"")</f>
        <v/>
      </c>
      <c r="F16" s="32" t="str">
        <f>IFERROR(INDEX(CONTROL!$E$2:$J$298,CONTROL!$C3,COLUMNS($B$15:G16)),"")</f>
        <v/>
      </c>
      <c r="G16" s="32" t="str">
        <f>IFERROR(INDEX(CONTROL!$E$2:$K$298,CONTROL!$C3,COLUMNS($B$15:H16)),"")</f>
        <v/>
      </c>
      <c r="H16" s="16" t="s">
        <v>880</v>
      </c>
      <c r="I16" s="17"/>
      <c r="J16" s="17"/>
      <c r="K16" s="18"/>
      <c r="L16" s="18"/>
      <c r="M16" s="16"/>
    </row>
    <row r="17" spans="1:13" x14ac:dyDescent="0.3">
      <c r="A17" s="52" t="str">
        <f t="shared" si="0"/>
        <v/>
      </c>
      <c r="B17" s="31" t="str">
        <f>IFERROR(INDEX(CONTROL!$E$2:$I$298,CONTROL!$C4,COLUMNS($B$15:B17)),"")</f>
        <v/>
      </c>
      <c r="C17" s="31" t="str">
        <f>IFERROR(INDEX(CONTROL!$E$2:$I$298,CONTROL!$C4,COLUMNS($B$15:D17)),"")</f>
        <v/>
      </c>
      <c r="D17" s="31" t="str">
        <f>IFERROR(INDEX(CONTROL!$E$2:$I$298,CONTROL!$C4,COLUMNS($B$15:E17)),"")</f>
        <v/>
      </c>
      <c r="E17" s="32" t="str">
        <f>IFERROR(INDEX(CONTROL!$E$2:$I$298,CONTROL!$C4,COLUMNS($B$15:F17)),"")</f>
        <v/>
      </c>
      <c r="F17" s="32" t="str">
        <f>IFERROR(INDEX(CONTROL!$E$2:$J$298,CONTROL!$C4,COLUMNS($B$15:G17)),"")</f>
        <v/>
      </c>
      <c r="G17" s="32" t="str">
        <f>IFERROR(INDEX(CONTROL!$E$2:$K$298,CONTROL!$C4,COLUMNS($B$15:H17)),"")</f>
        <v/>
      </c>
      <c r="H17" s="16" t="s">
        <v>880</v>
      </c>
      <c r="I17" s="17"/>
      <c r="J17" s="17"/>
      <c r="K17" s="18"/>
      <c r="L17" s="18"/>
      <c r="M17" s="16"/>
    </row>
    <row r="18" spans="1:13" x14ac:dyDescent="0.3">
      <c r="A18" s="52" t="str">
        <f t="shared" si="0"/>
        <v/>
      </c>
      <c r="B18" s="31" t="str">
        <f>IFERROR(INDEX(CONTROL!$E$2:$I$298,CONTROL!$C5,COLUMNS($B$15:B18)),"")</f>
        <v/>
      </c>
      <c r="C18" s="31" t="str">
        <f>IFERROR(INDEX(CONTROL!$E$2:$I$298,CONTROL!$C5,COLUMNS($B$15:D18)),"")</f>
        <v/>
      </c>
      <c r="D18" s="31" t="str">
        <f>IFERROR(INDEX(CONTROL!$E$2:$I$298,CONTROL!$C5,COLUMNS($B$15:E18)),"")</f>
        <v/>
      </c>
      <c r="E18" s="32" t="str">
        <f>IFERROR(INDEX(CONTROL!$E$2:$I$298,CONTROL!$C5,COLUMNS($B$15:F18)),"")</f>
        <v/>
      </c>
      <c r="F18" s="32" t="str">
        <f>IFERROR(INDEX(CONTROL!$E$2:$J$298,CONTROL!$C5,COLUMNS($B$15:G18)),"")</f>
        <v/>
      </c>
      <c r="G18" s="32" t="str">
        <f>IFERROR(INDEX(CONTROL!$E$2:$K$298,CONTROL!$C5,COLUMNS($B$15:H18)),"")</f>
        <v/>
      </c>
      <c r="H18" s="16" t="s">
        <v>880</v>
      </c>
      <c r="I18" s="17"/>
      <c r="J18" s="17"/>
      <c r="K18" s="18"/>
      <c r="L18" s="18"/>
      <c r="M18" s="16"/>
    </row>
    <row r="19" spans="1:13" x14ac:dyDescent="0.3">
      <c r="A19" s="52" t="str">
        <f t="shared" si="0"/>
        <v/>
      </c>
      <c r="B19" s="31" t="str">
        <f>IFERROR(INDEX(CONTROL!$E$2:$I$298,CONTROL!$C6,COLUMNS($B$15:B19)),"")</f>
        <v/>
      </c>
      <c r="C19" s="31" t="str">
        <f>IFERROR(INDEX(CONTROL!$E$2:$I$298,CONTROL!$C6,COLUMNS($B$15:D19)),"")</f>
        <v/>
      </c>
      <c r="D19" s="31" t="str">
        <f>IFERROR(INDEX(CONTROL!$E$2:$I$298,CONTROL!$C6,COLUMNS($B$15:E19)),"")</f>
        <v/>
      </c>
      <c r="E19" s="32" t="str">
        <f>IFERROR(INDEX(CONTROL!$E$2:$I$298,CONTROL!$C6,COLUMNS($B$15:F19)),"")</f>
        <v/>
      </c>
      <c r="F19" s="32" t="str">
        <f>IFERROR(INDEX(CONTROL!$E$2:$J$298,CONTROL!$C6,COLUMNS($B$15:G19)),"")</f>
        <v/>
      </c>
      <c r="G19" s="32" t="str">
        <f>IFERROR(INDEX(CONTROL!$E$2:$K$298,CONTROL!$C6,COLUMNS($B$15:H19)),"")</f>
        <v/>
      </c>
      <c r="H19" s="16" t="s">
        <v>880</v>
      </c>
      <c r="I19" s="17"/>
      <c r="J19" s="17"/>
      <c r="K19" s="18"/>
      <c r="L19" s="18"/>
      <c r="M19" s="16"/>
    </row>
    <row r="20" spans="1:13" x14ac:dyDescent="0.3">
      <c r="A20" s="52" t="str">
        <f t="shared" si="0"/>
        <v/>
      </c>
      <c r="B20" s="31" t="str">
        <f>IFERROR(INDEX(CONTROL!$E$2:$I$298,CONTROL!$C7,COLUMNS($B$15:B20)),"")</f>
        <v/>
      </c>
      <c r="C20" s="31" t="str">
        <f>IFERROR(INDEX(CONTROL!$E$2:$I$298,CONTROL!$C7,COLUMNS($B$15:D20)),"")</f>
        <v/>
      </c>
      <c r="D20" s="31" t="str">
        <f>IFERROR(INDEX(CONTROL!$E$2:$I$298,CONTROL!$C7,COLUMNS($B$15:E20)),"")</f>
        <v/>
      </c>
      <c r="E20" s="32" t="str">
        <f>IFERROR(INDEX(CONTROL!$E$2:$I$298,CONTROL!$C7,COLUMNS($B$15:F20)),"")</f>
        <v/>
      </c>
      <c r="F20" s="32" t="str">
        <f>IFERROR(INDEX(CONTROL!$E$2:$J$298,CONTROL!$C7,COLUMNS($B$15:G20)),"")</f>
        <v/>
      </c>
      <c r="G20" s="32" t="str">
        <f>IFERROR(INDEX(CONTROL!$E$2:$K$298,CONTROL!$C7,COLUMNS($B$15:H20)),"")</f>
        <v/>
      </c>
      <c r="H20" s="16" t="s">
        <v>880</v>
      </c>
      <c r="I20" s="17"/>
      <c r="J20" s="17"/>
      <c r="K20" s="18"/>
      <c r="L20" s="18"/>
      <c r="M20" s="16"/>
    </row>
    <row r="21" spans="1:13" x14ac:dyDescent="0.3">
      <c r="A21" s="52" t="str">
        <f t="shared" si="0"/>
        <v/>
      </c>
      <c r="B21" s="31" t="str">
        <f>IFERROR(INDEX(CONTROL!$E$2:$I$298,CONTROL!$C8,COLUMNS($B$15:B21)),"")</f>
        <v/>
      </c>
      <c r="C21" s="31" t="str">
        <f>IFERROR(INDEX(CONTROL!$E$2:$I$298,CONTROL!$C8,COLUMNS($B$15:D21)),"")</f>
        <v/>
      </c>
      <c r="D21" s="31" t="str">
        <f>IFERROR(INDEX(CONTROL!$E$2:$I$298,CONTROL!$C8,COLUMNS($B$15:E21)),"")</f>
        <v/>
      </c>
      <c r="E21" s="32" t="str">
        <f>IFERROR(INDEX(CONTROL!$E$2:$I$298,CONTROL!$C8,COLUMNS($B$15:F21)),"")</f>
        <v/>
      </c>
      <c r="F21" s="32" t="str">
        <f>IFERROR(INDEX(CONTROL!$E$2:$J$298,CONTROL!$C8,COLUMNS($B$15:G21)),"")</f>
        <v/>
      </c>
      <c r="G21" s="32" t="str">
        <f>IFERROR(INDEX(CONTROL!$E$2:$K$298,CONTROL!$C8,COLUMNS($B$15:H21)),"")</f>
        <v/>
      </c>
      <c r="H21" s="16" t="s">
        <v>880</v>
      </c>
      <c r="I21" s="17"/>
      <c r="J21" s="17"/>
      <c r="K21" s="18"/>
      <c r="L21" s="18"/>
      <c r="M21" s="16"/>
    </row>
    <row r="22" spans="1:13" x14ac:dyDescent="0.3">
      <c r="A22" s="52" t="str">
        <f t="shared" si="0"/>
        <v/>
      </c>
      <c r="B22" s="31" t="str">
        <f>IFERROR(INDEX(CONTROL!$E$2:$I$298,CONTROL!$C9,COLUMNS($B$15:B22)),"")</f>
        <v/>
      </c>
      <c r="C22" s="31" t="str">
        <f>IFERROR(INDEX(CONTROL!$E$2:$I$298,CONTROL!$C9,COLUMNS($B$15:D22)),"")</f>
        <v/>
      </c>
      <c r="D22" s="31" t="str">
        <f>IFERROR(INDEX(CONTROL!$E$2:$I$298,CONTROL!$C9,COLUMNS($B$15:E22)),"")</f>
        <v/>
      </c>
      <c r="E22" s="32" t="str">
        <f>IFERROR(INDEX(CONTROL!$E$2:$I$298,CONTROL!$C9,COLUMNS($B$15:F22)),"")</f>
        <v/>
      </c>
      <c r="F22" s="32" t="str">
        <f>IFERROR(INDEX(CONTROL!$E$2:$J$298,CONTROL!$C9,COLUMNS($B$15:G22)),"")</f>
        <v/>
      </c>
      <c r="G22" s="32" t="str">
        <f>IFERROR(INDEX(CONTROL!$E$2:$K$298,CONTROL!$C9,COLUMNS($B$15:H22)),"")</f>
        <v/>
      </c>
      <c r="H22" s="16" t="s">
        <v>880</v>
      </c>
      <c r="I22" s="17"/>
      <c r="J22" s="17"/>
      <c r="K22" s="18"/>
      <c r="L22" s="18"/>
      <c r="M22" s="16"/>
    </row>
    <row r="23" spans="1:13" x14ac:dyDescent="0.3">
      <c r="A23" s="52" t="str">
        <f t="shared" si="0"/>
        <v/>
      </c>
      <c r="B23" s="31" t="str">
        <f>IFERROR(INDEX(CONTROL!$E$2:$I$298,CONTROL!$C10,COLUMNS($B$15:B23)),"")</f>
        <v/>
      </c>
      <c r="C23" s="31" t="str">
        <f>IFERROR(INDEX(CONTROL!$E$2:$I$298,CONTROL!$C10,COLUMNS($B$15:D23)),"")</f>
        <v/>
      </c>
      <c r="D23" s="31" t="str">
        <f>IFERROR(INDEX(CONTROL!$E$2:$I$298,CONTROL!$C10,COLUMNS($B$15:E23)),"")</f>
        <v/>
      </c>
      <c r="E23" s="32" t="str">
        <f>IFERROR(INDEX(CONTROL!$E$2:$I$298,CONTROL!$C10,COLUMNS($B$15:F23)),"")</f>
        <v/>
      </c>
      <c r="F23" s="32" t="str">
        <f>IFERROR(INDEX(CONTROL!$E$2:$J$298,CONTROL!$C10,COLUMNS($B$15:G23)),"")</f>
        <v/>
      </c>
      <c r="G23" s="32" t="str">
        <f>IFERROR(INDEX(CONTROL!$E$2:$K$298,CONTROL!$C10,COLUMNS($B$15:H23)),"")</f>
        <v/>
      </c>
      <c r="H23" s="16" t="s">
        <v>880</v>
      </c>
      <c r="I23" s="17"/>
      <c r="J23" s="17"/>
      <c r="K23" s="18"/>
      <c r="L23" s="18"/>
      <c r="M23" s="16"/>
    </row>
    <row r="24" spans="1:13" x14ac:dyDescent="0.3">
      <c r="A24" s="52" t="str">
        <f t="shared" si="0"/>
        <v/>
      </c>
      <c r="B24" s="31" t="str">
        <f>IFERROR(INDEX(CONTROL!$E$2:$I$298,CONTROL!$C11,COLUMNS($B$15:B24)),"")</f>
        <v/>
      </c>
      <c r="C24" s="31" t="str">
        <f>IFERROR(INDEX(CONTROL!$E$2:$I$298,CONTROL!$C11,COLUMNS($B$15:D24)),"")</f>
        <v/>
      </c>
      <c r="D24" s="31" t="str">
        <f>IFERROR(INDEX(CONTROL!$E$2:$I$298,CONTROL!$C11,COLUMNS($B$15:E24)),"")</f>
        <v/>
      </c>
      <c r="E24" s="32" t="str">
        <f>IFERROR(INDEX(CONTROL!$E$2:$I$298,CONTROL!$C11,COLUMNS($B$15:F24)),"")</f>
        <v/>
      </c>
      <c r="F24" s="32" t="str">
        <f>IFERROR(INDEX(CONTROL!$E$2:$J$298,CONTROL!$C11,COLUMNS($B$15:G24)),"")</f>
        <v/>
      </c>
      <c r="G24" s="32" t="str">
        <f>IFERROR(INDEX(CONTROL!$E$2:$K$298,CONTROL!$C11,COLUMNS($B$15:H24)),"")</f>
        <v/>
      </c>
      <c r="H24" s="16" t="s">
        <v>880</v>
      </c>
      <c r="I24" s="17"/>
      <c r="J24" s="17"/>
      <c r="K24" s="18"/>
      <c r="L24" s="18"/>
      <c r="M24" s="16"/>
    </row>
    <row r="25" spans="1:13" x14ac:dyDescent="0.3">
      <c r="A25" s="52" t="str">
        <f t="shared" si="0"/>
        <v/>
      </c>
      <c r="B25" s="31" t="str">
        <f>IFERROR(INDEX(CONTROL!$E$2:$I$298,CONTROL!$C12,COLUMNS($B$15:B25)),"")</f>
        <v/>
      </c>
      <c r="C25" s="31" t="str">
        <f>IFERROR(INDEX(CONTROL!$E$2:$I$298,CONTROL!$C12,COLUMNS($B$15:D25)),"")</f>
        <v/>
      </c>
      <c r="D25" s="31" t="str">
        <f>IFERROR(INDEX(CONTROL!$E$2:$I$298,CONTROL!$C12,COLUMNS($B$15:E25)),"")</f>
        <v/>
      </c>
      <c r="E25" s="32" t="str">
        <f>IFERROR(INDEX(CONTROL!$E$2:$I$298,CONTROL!$C12,COLUMNS($B$15:F25)),"")</f>
        <v/>
      </c>
      <c r="F25" s="32" t="str">
        <f>IFERROR(INDEX(CONTROL!$E$2:$J$298,CONTROL!$C12,COLUMNS($B$15:G25)),"")</f>
        <v/>
      </c>
      <c r="G25" s="32" t="str">
        <f>IFERROR(INDEX(CONTROL!$E$2:$K$298,CONTROL!$C12,COLUMNS($B$15:H25)),"")</f>
        <v/>
      </c>
      <c r="H25" s="16" t="s">
        <v>880</v>
      </c>
      <c r="I25" s="17"/>
      <c r="J25" s="17"/>
      <c r="K25" s="18"/>
      <c r="L25" s="18"/>
      <c r="M25" s="16"/>
    </row>
    <row r="26" spans="1:13" x14ac:dyDescent="0.3">
      <c r="A26" s="52" t="str">
        <f t="shared" si="0"/>
        <v/>
      </c>
      <c r="B26" s="31" t="str">
        <f>IFERROR(INDEX(CONTROL!$E$2:$I$298,CONTROL!$C13,COLUMNS($B$15:B26)),"")</f>
        <v/>
      </c>
      <c r="C26" s="31" t="str">
        <f>IFERROR(INDEX(CONTROL!$E$2:$I$298,CONTROL!$C13,COLUMNS($B$15:D26)),"")</f>
        <v/>
      </c>
      <c r="D26" s="31" t="str">
        <f>IFERROR(INDEX(CONTROL!$E$2:$I$298,CONTROL!$C13,COLUMNS($B$15:E26)),"")</f>
        <v/>
      </c>
      <c r="E26" s="32" t="str">
        <f>IFERROR(INDEX(CONTROL!$E$2:$I$298,CONTROL!$C13,COLUMNS($B$15:F26)),"")</f>
        <v/>
      </c>
      <c r="F26" s="32" t="str">
        <f>IFERROR(INDEX(CONTROL!$E$2:$J$298,CONTROL!$C13,COLUMNS($B$15:G26)),"")</f>
        <v/>
      </c>
      <c r="G26" s="32" t="str">
        <f>IFERROR(INDEX(CONTROL!$E$2:$K$298,CONTROL!$C13,COLUMNS($B$15:H26)),"")</f>
        <v/>
      </c>
      <c r="H26" s="16" t="s">
        <v>880</v>
      </c>
      <c r="I26" s="17"/>
      <c r="J26" s="17"/>
      <c r="K26" s="18"/>
      <c r="L26" s="18"/>
      <c r="M26" s="16"/>
    </row>
    <row r="27" spans="1:13" x14ac:dyDescent="0.3">
      <c r="A27" s="52" t="str">
        <f t="shared" si="0"/>
        <v/>
      </c>
      <c r="B27" s="31" t="str">
        <f>IFERROR(INDEX(CONTROL!$E$2:$I$298,CONTROL!$C14,COLUMNS($B$15:B27)),"")</f>
        <v/>
      </c>
      <c r="C27" s="31" t="str">
        <f>IFERROR(INDEX(CONTROL!$E$2:$I$298,CONTROL!$C14,COLUMNS($B$15:D27)),"")</f>
        <v/>
      </c>
      <c r="D27" s="31" t="str">
        <f>IFERROR(INDEX(CONTROL!$E$2:$I$298,CONTROL!$C14,COLUMNS($B$15:E27)),"")</f>
        <v/>
      </c>
      <c r="E27" s="32" t="str">
        <f>IFERROR(INDEX(CONTROL!$E$2:$I$298,CONTROL!$C14,COLUMNS($B$15:F27)),"")</f>
        <v/>
      </c>
      <c r="F27" s="32" t="str">
        <f>IFERROR(INDEX(CONTROL!$E$2:$J$298,CONTROL!$C14,COLUMNS($B$15:G27)),"")</f>
        <v/>
      </c>
      <c r="G27" s="32" t="str">
        <f>IFERROR(INDEX(CONTROL!$E$2:$K$298,CONTROL!$C14,COLUMNS($B$15:H27)),"")</f>
        <v/>
      </c>
      <c r="H27" s="16" t="s">
        <v>880</v>
      </c>
      <c r="I27" s="17"/>
      <c r="J27" s="17"/>
      <c r="K27" s="18"/>
      <c r="L27" s="18"/>
      <c r="M27" s="16"/>
    </row>
    <row r="28" spans="1:13" x14ac:dyDescent="0.3">
      <c r="A28" s="52" t="str">
        <f t="shared" si="0"/>
        <v/>
      </c>
      <c r="B28" s="31" t="str">
        <f>IFERROR(INDEX(CONTROL!$E$2:$I$298,CONTROL!$C15,COLUMNS($B$15:B28)),"")</f>
        <v/>
      </c>
      <c r="C28" s="31" t="str">
        <f>IFERROR(INDEX(CONTROL!$E$2:$I$298,CONTROL!$C15,COLUMNS($B$15:D28)),"")</f>
        <v/>
      </c>
      <c r="D28" s="31" t="str">
        <f>IFERROR(INDEX(CONTROL!$E$2:$I$298,CONTROL!$C15,COLUMNS($B$15:E28)),"")</f>
        <v/>
      </c>
      <c r="E28" s="32" t="str">
        <f>IFERROR(INDEX(CONTROL!$E$2:$I$298,CONTROL!$C15,COLUMNS($B$15:F28)),"")</f>
        <v/>
      </c>
      <c r="F28" s="32" t="str">
        <f>IFERROR(INDEX(CONTROL!$E$2:$J$298,CONTROL!$C15,COLUMNS($B$15:G28)),"")</f>
        <v/>
      </c>
      <c r="G28" s="32" t="str">
        <f>IFERROR(INDEX(CONTROL!$E$2:$K$298,CONTROL!$C15,COLUMNS($B$15:H28)),"")</f>
        <v/>
      </c>
      <c r="H28" s="16" t="s">
        <v>880</v>
      </c>
      <c r="I28" s="17"/>
      <c r="J28" s="17"/>
      <c r="K28" s="18"/>
      <c r="L28" s="18"/>
      <c r="M28" s="16"/>
    </row>
    <row r="29" spans="1:13" x14ac:dyDescent="0.3">
      <c r="A29" s="52" t="str">
        <f t="shared" si="0"/>
        <v/>
      </c>
      <c r="B29" s="31" t="str">
        <f>IFERROR(INDEX(CONTROL!$E$2:$I$298,CONTROL!$C16,COLUMNS($B$15:B29)),"")</f>
        <v/>
      </c>
      <c r="C29" s="31" t="str">
        <f>IFERROR(INDEX(CONTROL!$E$2:$I$298,CONTROL!$C16,COLUMNS($B$15:D29)),"")</f>
        <v/>
      </c>
      <c r="D29" s="31" t="str">
        <f>IFERROR(INDEX(CONTROL!$E$2:$I$298,CONTROL!$C16,COLUMNS($B$15:E29)),"")</f>
        <v/>
      </c>
      <c r="E29" s="32" t="str">
        <f>IFERROR(INDEX(CONTROL!$E$2:$I$298,CONTROL!$C16,COLUMNS($B$15:F29)),"")</f>
        <v/>
      </c>
      <c r="F29" s="32" t="str">
        <f>IFERROR(INDEX(CONTROL!$E$2:$J$298,CONTROL!$C16,COLUMNS($B$15:G29)),"")</f>
        <v/>
      </c>
      <c r="G29" s="32" t="str">
        <f>IFERROR(INDEX(CONTROL!$E$2:$K$298,CONTROL!$C16,COLUMNS($B$15:H29)),"")</f>
        <v/>
      </c>
      <c r="H29" s="16" t="s">
        <v>880</v>
      </c>
      <c r="I29" s="17"/>
      <c r="J29" s="17"/>
      <c r="K29" s="18"/>
      <c r="L29" s="18"/>
      <c r="M29" s="16"/>
    </row>
    <row r="30" spans="1:13" x14ac:dyDescent="0.3">
      <c r="A30" s="52" t="str">
        <f t="shared" si="0"/>
        <v/>
      </c>
      <c r="B30" s="31" t="str">
        <f>IFERROR(INDEX(CONTROL!$E$2:$I$298,CONTROL!$C17,COLUMNS($B$15:B30)),"")</f>
        <v/>
      </c>
      <c r="C30" s="31" t="str">
        <f>IFERROR(INDEX(CONTROL!$E$2:$I$298,CONTROL!$C17,COLUMNS($B$15:D30)),"")</f>
        <v/>
      </c>
      <c r="D30" s="31" t="str">
        <f>IFERROR(INDEX(CONTROL!$E$2:$I$298,CONTROL!$C17,COLUMNS($B$15:E30)),"")</f>
        <v/>
      </c>
      <c r="E30" s="32" t="str">
        <f>IFERROR(INDEX(CONTROL!$E$2:$I$298,CONTROL!$C17,COLUMNS($B$15:F30)),"")</f>
        <v/>
      </c>
      <c r="F30" s="32" t="str">
        <f>IFERROR(INDEX(CONTROL!$E$2:$J$298,CONTROL!$C17,COLUMNS($B$15:G30)),"")</f>
        <v/>
      </c>
      <c r="G30" s="32" t="str">
        <f>IFERROR(INDEX(CONTROL!$E$2:$K$298,CONTROL!$C17,COLUMNS($B$15:H30)),"")</f>
        <v/>
      </c>
      <c r="H30" s="16" t="s">
        <v>880</v>
      </c>
      <c r="I30" s="17"/>
      <c r="J30" s="17"/>
      <c r="K30" s="18"/>
      <c r="L30" s="18"/>
      <c r="M30" s="16"/>
    </row>
    <row r="31" spans="1:13" x14ac:dyDescent="0.3">
      <c r="A31" s="52" t="str">
        <f t="shared" si="0"/>
        <v/>
      </c>
      <c r="B31" s="31" t="str">
        <f>IFERROR(INDEX(CONTROL!$E$2:$I$298,CONTROL!$C18,COLUMNS($B$15:B31)),"")</f>
        <v/>
      </c>
      <c r="C31" s="31" t="str">
        <f>IFERROR(INDEX(CONTROL!$E$2:$I$298,CONTROL!$C18,COLUMNS($B$15:D31)),"")</f>
        <v/>
      </c>
      <c r="D31" s="31" t="str">
        <f>IFERROR(INDEX(CONTROL!$E$2:$I$298,CONTROL!$C18,COLUMNS($B$15:E31)),"")</f>
        <v/>
      </c>
      <c r="E31" s="32" t="str">
        <f>IFERROR(INDEX(CONTROL!$E$2:$I$298,CONTROL!$C18,COLUMNS($B$15:F31)),"")</f>
        <v/>
      </c>
      <c r="F31" s="32" t="str">
        <f>IFERROR(INDEX(CONTROL!$E$2:$J$298,CONTROL!$C18,COLUMNS($B$15:G31)),"")</f>
        <v/>
      </c>
      <c r="G31" s="32" t="str">
        <f>IFERROR(INDEX(CONTROL!$E$2:$K$298,CONTROL!$C18,COLUMNS($B$15:H31)),"")</f>
        <v/>
      </c>
      <c r="H31" s="16" t="s">
        <v>880</v>
      </c>
      <c r="I31" s="17"/>
      <c r="J31" s="17"/>
      <c r="K31" s="18"/>
      <c r="L31" s="18"/>
      <c r="M31" s="16"/>
    </row>
    <row r="32" spans="1:13" x14ac:dyDescent="0.3">
      <c r="A32" s="52" t="str">
        <f t="shared" si="0"/>
        <v/>
      </c>
      <c r="B32" s="31" t="str">
        <f>IFERROR(INDEX(CONTROL!$E$2:$I$298,CONTROL!$C19,COLUMNS($B$15:B32)),"")</f>
        <v/>
      </c>
      <c r="C32" s="31" t="str">
        <f>IFERROR(INDEX(CONTROL!$E$2:$I$298,CONTROL!$C19,COLUMNS($B$15:D32)),"")</f>
        <v/>
      </c>
      <c r="D32" s="31" t="str">
        <f>IFERROR(INDEX(CONTROL!$E$2:$I$298,CONTROL!$C19,COLUMNS($B$15:E32)),"")</f>
        <v/>
      </c>
      <c r="E32" s="32" t="str">
        <f>IFERROR(INDEX(CONTROL!$E$2:$I$298,CONTROL!$C19,COLUMNS($B$15:F32)),"")</f>
        <v/>
      </c>
      <c r="F32" s="32" t="str">
        <f>IFERROR(INDEX(CONTROL!$E$2:$J$298,CONTROL!$C19,COLUMNS($B$15:G32)),"")</f>
        <v/>
      </c>
      <c r="G32" s="32" t="str">
        <f>IFERROR(INDEX(CONTROL!$E$2:$K$298,CONTROL!$C19,COLUMNS($B$15:H32)),"")</f>
        <v/>
      </c>
      <c r="H32" s="16" t="s">
        <v>880</v>
      </c>
      <c r="I32" s="17"/>
      <c r="J32" s="17"/>
      <c r="K32" s="18"/>
      <c r="L32" s="18"/>
      <c r="M32" s="16"/>
    </row>
    <row r="33" spans="1:13" x14ac:dyDescent="0.3">
      <c r="A33" s="52" t="str">
        <f t="shared" si="0"/>
        <v/>
      </c>
      <c r="B33" s="31" t="str">
        <f>IFERROR(INDEX(CONTROL!$E$2:$I$298,CONTROL!$C20,COLUMNS($B$15:B33)),"")</f>
        <v/>
      </c>
      <c r="C33" s="31" t="str">
        <f>IFERROR(INDEX(CONTROL!$E$2:$I$298,CONTROL!$C20,COLUMNS($B$15:D33)),"")</f>
        <v/>
      </c>
      <c r="D33" s="31" t="str">
        <f>IFERROR(INDEX(CONTROL!$E$2:$I$298,CONTROL!$C20,COLUMNS($B$15:E33)),"")</f>
        <v/>
      </c>
      <c r="E33" s="32" t="str">
        <f>IFERROR(INDEX(CONTROL!$E$2:$I$298,CONTROL!$C20,COLUMNS($B$15:F33)),"")</f>
        <v/>
      </c>
      <c r="F33" s="32" t="str">
        <f>IFERROR(INDEX(CONTROL!$E$2:$J$298,CONTROL!$C20,COLUMNS($B$15:G33)),"")</f>
        <v/>
      </c>
      <c r="G33" s="32" t="str">
        <f>IFERROR(INDEX(CONTROL!$E$2:$K$298,CONTROL!$C20,COLUMNS($B$15:H33)),"")</f>
        <v/>
      </c>
      <c r="H33" s="16" t="s">
        <v>880</v>
      </c>
      <c r="I33" s="17"/>
      <c r="J33" s="17"/>
      <c r="K33" s="18"/>
      <c r="L33" s="18"/>
      <c r="M33" s="16"/>
    </row>
    <row r="34" spans="1:13" x14ac:dyDescent="0.3">
      <c r="A34" s="52" t="str">
        <f t="shared" si="0"/>
        <v/>
      </c>
      <c r="B34" s="31" t="str">
        <f>IFERROR(INDEX(CONTROL!$E$2:$I$298,CONTROL!$C21,COLUMNS($B$15:B34)),"")</f>
        <v/>
      </c>
      <c r="C34" s="31" t="str">
        <f>IFERROR(INDEX(CONTROL!$E$2:$I$298,CONTROL!$C21,COLUMNS($B$15:D34)),"")</f>
        <v/>
      </c>
      <c r="D34" s="31" t="str">
        <f>IFERROR(INDEX(CONTROL!$E$2:$I$298,CONTROL!$C21,COLUMNS($B$15:E34)),"")</f>
        <v/>
      </c>
      <c r="E34" s="32" t="str">
        <f>IFERROR(INDEX(CONTROL!$E$2:$I$298,CONTROL!$C21,COLUMNS($B$15:F34)),"")</f>
        <v/>
      </c>
      <c r="F34" s="32" t="str">
        <f>IFERROR(INDEX(CONTROL!$E$2:$J$298,CONTROL!$C21,COLUMNS($B$15:G34)),"")</f>
        <v/>
      </c>
      <c r="G34" s="32" t="str">
        <f>IFERROR(INDEX(CONTROL!$E$2:$K$298,CONTROL!$C21,COLUMNS($B$15:H34)),"")</f>
        <v/>
      </c>
      <c r="H34" s="16" t="s">
        <v>880</v>
      </c>
      <c r="I34" s="17"/>
      <c r="J34" s="17"/>
      <c r="K34" s="18"/>
      <c r="L34" s="18"/>
      <c r="M34" s="16"/>
    </row>
    <row r="35" spans="1:13" x14ac:dyDescent="0.3">
      <c r="A35" s="52" t="str">
        <f t="shared" si="0"/>
        <v/>
      </c>
      <c r="B35" s="31" t="str">
        <f>IFERROR(INDEX(CONTROL!$E$2:$I$298,CONTROL!$C22,COLUMNS($B$15:B35)),"")</f>
        <v/>
      </c>
      <c r="C35" s="31" t="str">
        <f>IFERROR(INDEX(CONTROL!$E$2:$I$298,CONTROL!$C22,COLUMNS($B$15:D35)),"")</f>
        <v/>
      </c>
      <c r="D35" s="31" t="str">
        <f>IFERROR(INDEX(CONTROL!$E$2:$I$298,CONTROL!$C22,COLUMNS($B$15:E35)),"")</f>
        <v/>
      </c>
      <c r="E35" s="32" t="str">
        <f>IFERROR(INDEX(CONTROL!$E$2:$I$298,CONTROL!$C22,COLUMNS($B$15:F35)),"")</f>
        <v/>
      </c>
      <c r="F35" s="32" t="str">
        <f>IFERROR(INDEX(CONTROL!$E$2:$J$298,CONTROL!$C22,COLUMNS($B$15:G35)),"")</f>
        <v/>
      </c>
      <c r="G35" s="32" t="str">
        <f>IFERROR(INDEX(CONTROL!$E$2:$K$298,CONTROL!$C22,COLUMNS($B$15:H35)),"")</f>
        <v/>
      </c>
      <c r="H35" s="16" t="s">
        <v>880</v>
      </c>
      <c r="I35" s="17"/>
      <c r="J35" s="17"/>
      <c r="K35" s="18"/>
      <c r="L35" s="18"/>
      <c r="M35" s="16"/>
    </row>
    <row r="36" spans="1:13" x14ac:dyDescent="0.3">
      <c r="A36" s="52" t="str">
        <f t="shared" si="0"/>
        <v/>
      </c>
      <c r="B36" s="31" t="str">
        <f>IFERROR(INDEX(CONTROL!$E$2:$I$298,CONTROL!$C23,COLUMNS($B$15:B36)),"")</f>
        <v/>
      </c>
      <c r="C36" s="31" t="str">
        <f>IFERROR(INDEX(CONTROL!$E$2:$I$298,CONTROL!$C23,COLUMNS($B$15:D36)),"")</f>
        <v/>
      </c>
      <c r="D36" s="31" t="str">
        <f>IFERROR(INDEX(CONTROL!$E$2:$I$298,CONTROL!$C23,COLUMNS($B$15:E36)),"")</f>
        <v/>
      </c>
      <c r="E36" s="32" t="str">
        <f>IFERROR(INDEX(CONTROL!$E$2:$I$298,CONTROL!$C23,COLUMNS($B$15:F36)),"")</f>
        <v/>
      </c>
      <c r="F36" s="32" t="str">
        <f>IFERROR(INDEX(CONTROL!$E$2:$J$298,CONTROL!$C23,COLUMNS($B$15:G36)),"")</f>
        <v/>
      </c>
      <c r="G36" s="32" t="str">
        <f>IFERROR(INDEX(CONTROL!$E$2:$K$298,CONTROL!$C23,COLUMNS($B$15:H36)),"")</f>
        <v/>
      </c>
      <c r="H36" s="16" t="s">
        <v>880</v>
      </c>
      <c r="I36" s="17"/>
      <c r="J36" s="17"/>
      <c r="K36" s="18"/>
      <c r="L36" s="18"/>
      <c r="M36" s="16"/>
    </row>
    <row r="37" spans="1:13" x14ac:dyDescent="0.3">
      <c r="A37" s="52" t="str">
        <f t="shared" si="0"/>
        <v/>
      </c>
      <c r="B37" s="31" t="str">
        <f>IFERROR(INDEX(CONTROL!$E$2:$I$298,CONTROL!$C24,COLUMNS($B$15:B37)),"")</f>
        <v/>
      </c>
      <c r="C37" s="31" t="str">
        <f>IFERROR(INDEX(CONTROL!$E$2:$I$298,CONTROL!$C24,COLUMNS($B$15:D37)),"")</f>
        <v/>
      </c>
      <c r="D37" s="31" t="str">
        <f>IFERROR(INDEX(CONTROL!$E$2:$I$298,CONTROL!$C24,COLUMNS($B$15:E37)),"")</f>
        <v/>
      </c>
      <c r="E37" s="32" t="str">
        <f>IFERROR(INDEX(CONTROL!$E$2:$I$298,CONTROL!$C24,COLUMNS($B$15:F37)),"")</f>
        <v/>
      </c>
      <c r="F37" s="32" t="str">
        <f>IFERROR(INDEX(CONTROL!$E$2:$J$298,CONTROL!$C24,COLUMNS($B$15:G37)),"")</f>
        <v/>
      </c>
      <c r="G37" s="32" t="str">
        <f>IFERROR(INDEX(CONTROL!$E$2:$K$298,CONTROL!$C24,COLUMNS($B$15:H37)),"")</f>
        <v/>
      </c>
      <c r="H37" s="16" t="s">
        <v>880</v>
      </c>
      <c r="I37" s="17"/>
      <c r="J37" s="17"/>
      <c r="K37" s="18"/>
      <c r="L37" s="18"/>
      <c r="M37" s="16"/>
    </row>
    <row r="38" spans="1:13" x14ac:dyDescent="0.3">
      <c r="A38" s="52" t="str">
        <f t="shared" si="0"/>
        <v/>
      </c>
      <c r="B38" s="31" t="str">
        <f>IFERROR(INDEX(CONTROL!$E$2:$I$298,CONTROL!$C25,COLUMNS($B$15:B38)),"")</f>
        <v/>
      </c>
      <c r="C38" s="31" t="str">
        <f>IFERROR(INDEX(CONTROL!$E$2:$I$298,CONTROL!$C25,COLUMNS($B$15:D38)),"")</f>
        <v/>
      </c>
      <c r="D38" s="31" t="str">
        <f>IFERROR(INDEX(CONTROL!$E$2:$I$298,CONTROL!$C25,COLUMNS($B$15:E38)),"")</f>
        <v/>
      </c>
      <c r="E38" s="32" t="str">
        <f>IFERROR(INDEX(CONTROL!$E$2:$I$298,CONTROL!$C25,COLUMNS($B$15:F38)),"")</f>
        <v/>
      </c>
      <c r="F38" s="32" t="str">
        <f>IFERROR(INDEX(CONTROL!$E$2:$J$298,CONTROL!$C25,COLUMNS($B$15:G38)),"")</f>
        <v/>
      </c>
      <c r="G38" s="32" t="str">
        <f>IFERROR(INDEX(CONTROL!$E$2:$K$298,CONTROL!$C25,COLUMNS($B$15:H38)),"")</f>
        <v/>
      </c>
      <c r="H38" s="16" t="s">
        <v>880</v>
      </c>
      <c r="I38" s="17"/>
      <c r="J38" s="17"/>
      <c r="K38" s="18"/>
      <c r="L38" s="18"/>
      <c r="M38" s="16"/>
    </row>
    <row r="39" spans="1:13" x14ac:dyDescent="0.3">
      <c r="A39" s="52" t="str">
        <f t="shared" si="0"/>
        <v/>
      </c>
      <c r="B39" s="31" t="str">
        <f>IFERROR(INDEX(CONTROL!$E$2:$I$298,CONTROL!$C26,COLUMNS($B$15:B39)),"")</f>
        <v/>
      </c>
      <c r="C39" s="31" t="str">
        <f>IFERROR(INDEX(CONTROL!$E$2:$I$298,CONTROL!$C26,COLUMNS($B$15:D39)),"")</f>
        <v/>
      </c>
      <c r="D39" s="31" t="str">
        <f>IFERROR(INDEX(CONTROL!$E$2:$I$298,CONTROL!$C26,COLUMNS($B$15:E39)),"")</f>
        <v/>
      </c>
      <c r="E39" s="32" t="str">
        <f>IFERROR(INDEX(CONTROL!$E$2:$I$298,CONTROL!$C26,COLUMNS($B$15:F39)),"")</f>
        <v/>
      </c>
      <c r="F39" s="32" t="str">
        <f>IFERROR(INDEX(CONTROL!$E$2:$J$298,CONTROL!$C26,COLUMNS($B$15:G39)),"")</f>
        <v/>
      </c>
      <c r="G39" s="32" t="str">
        <f>IFERROR(INDEX(CONTROL!$E$2:$K$298,CONTROL!$C26,COLUMNS($B$15:H39)),"")</f>
        <v/>
      </c>
      <c r="H39" s="16" t="s">
        <v>880</v>
      </c>
      <c r="I39" s="17"/>
      <c r="J39" s="17"/>
      <c r="K39" s="18"/>
      <c r="L39" s="18"/>
      <c r="M39" s="16"/>
    </row>
    <row r="40" spans="1:13" x14ac:dyDescent="0.3">
      <c r="A40" s="52" t="str">
        <f t="shared" si="0"/>
        <v/>
      </c>
      <c r="B40" s="31" t="str">
        <f>IFERROR(INDEX(CONTROL!$E$2:$I$298,CONTROL!$C27,COLUMNS($B$15:B40)),"")</f>
        <v/>
      </c>
      <c r="C40" s="31" t="str">
        <f>IFERROR(INDEX(CONTROL!$E$2:$I$298,CONTROL!$C27,COLUMNS($B$15:D40)),"")</f>
        <v/>
      </c>
      <c r="D40" s="31" t="str">
        <f>IFERROR(INDEX(CONTROL!$E$2:$I$298,CONTROL!$C27,COLUMNS($B$15:E40)),"")</f>
        <v/>
      </c>
      <c r="E40" s="32" t="str">
        <f>IFERROR(INDEX(CONTROL!$E$2:$I$298,CONTROL!$C27,COLUMNS($B$15:F40)),"")</f>
        <v/>
      </c>
      <c r="F40" s="32" t="str">
        <f>IFERROR(INDEX(CONTROL!$E$2:$J$298,CONTROL!$C27,COLUMNS($B$15:G40)),"")</f>
        <v/>
      </c>
      <c r="G40" s="32" t="str">
        <f>IFERROR(INDEX(CONTROL!$E$2:$K$298,CONTROL!$C27,COLUMNS($B$15:H40)),"")</f>
        <v/>
      </c>
      <c r="H40" s="16" t="s">
        <v>880</v>
      </c>
      <c r="I40" s="17"/>
      <c r="J40" s="17"/>
      <c r="K40" s="18"/>
      <c r="L40" s="18"/>
      <c r="M40" s="16"/>
    </row>
    <row r="41" spans="1:13" x14ac:dyDescent="0.3">
      <c r="A41" s="52" t="str">
        <f t="shared" si="0"/>
        <v/>
      </c>
      <c r="B41" s="31" t="str">
        <f>IFERROR(INDEX(CONTROL!$E$2:$I$298,CONTROL!$C28,COLUMNS($B$15:B41)),"")</f>
        <v/>
      </c>
      <c r="C41" s="31" t="str">
        <f>IFERROR(INDEX(CONTROL!$E$2:$I$298,CONTROL!$C28,COLUMNS($B$15:D41)),"")</f>
        <v/>
      </c>
      <c r="D41" s="31" t="str">
        <f>IFERROR(INDEX(CONTROL!$E$2:$I$298,CONTROL!$C28,COLUMNS($B$15:E41)),"")</f>
        <v/>
      </c>
      <c r="E41" s="32" t="str">
        <f>IFERROR(INDEX(CONTROL!$E$2:$I$298,CONTROL!$C28,COLUMNS($B$15:F41)),"")</f>
        <v/>
      </c>
      <c r="F41" s="32" t="str">
        <f>IFERROR(INDEX(CONTROL!$E$2:$J$298,CONTROL!$C28,COLUMNS($B$15:G41)),"")</f>
        <v/>
      </c>
      <c r="G41" s="32" t="str">
        <f>IFERROR(INDEX(CONTROL!$E$2:$K$298,CONTROL!$C28,COLUMNS($B$15:H41)),"")</f>
        <v/>
      </c>
      <c r="H41" s="16" t="s">
        <v>880</v>
      </c>
      <c r="I41" s="17"/>
      <c r="J41" s="17"/>
      <c r="K41" s="18"/>
      <c r="L41" s="18"/>
      <c r="M41" s="16"/>
    </row>
    <row r="42" spans="1:13" x14ac:dyDescent="0.3">
      <c r="A42" s="52" t="str">
        <f t="shared" si="0"/>
        <v/>
      </c>
      <c r="B42" s="31" t="str">
        <f>IFERROR(INDEX(CONTROL!$E$2:$I$298,CONTROL!$C29,COLUMNS($B$15:B42)),"")</f>
        <v/>
      </c>
      <c r="C42" s="31" t="str">
        <f>IFERROR(INDEX(CONTROL!$E$2:$I$298,CONTROL!$C29,COLUMNS($B$15:D42)),"")</f>
        <v/>
      </c>
      <c r="D42" s="31" t="str">
        <f>IFERROR(INDEX(CONTROL!$E$2:$I$298,CONTROL!$C29,COLUMNS($B$15:E42)),"")</f>
        <v/>
      </c>
      <c r="E42" s="32" t="str">
        <f>IFERROR(INDEX(CONTROL!$E$2:$I$298,CONTROL!$C29,COLUMNS($B$15:F42)),"")</f>
        <v/>
      </c>
      <c r="F42" s="32" t="str">
        <f>IFERROR(INDEX(CONTROL!$E$2:$J$298,CONTROL!$C29,COLUMNS($B$15:G42)),"")</f>
        <v/>
      </c>
      <c r="G42" s="32" t="str">
        <f>IFERROR(INDEX(CONTROL!$E$2:$K$298,CONTROL!$C29,COLUMNS($B$15:H42)),"")</f>
        <v/>
      </c>
      <c r="H42" s="16" t="s">
        <v>880</v>
      </c>
      <c r="I42" s="17"/>
      <c r="J42" s="17"/>
      <c r="K42" s="18"/>
      <c r="L42" s="18"/>
      <c r="M42" s="16"/>
    </row>
    <row r="43" spans="1:13" x14ac:dyDescent="0.3">
      <c r="A43" s="52" t="str">
        <f t="shared" si="0"/>
        <v/>
      </c>
      <c r="B43" s="31" t="str">
        <f>IFERROR(INDEX(CONTROL!$E$2:$I$298,CONTROL!$C30,COLUMNS($B$15:B43)),"")</f>
        <v/>
      </c>
      <c r="C43" s="31" t="str">
        <f>IFERROR(INDEX(CONTROL!$E$2:$I$298,CONTROL!$C30,COLUMNS($B$15:D43)),"")</f>
        <v/>
      </c>
      <c r="D43" s="31" t="str">
        <f>IFERROR(INDEX(CONTROL!$E$2:$I$298,CONTROL!$C30,COLUMNS($B$15:E43)),"")</f>
        <v/>
      </c>
      <c r="E43" s="32" t="str">
        <f>IFERROR(INDEX(CONTROL!$E$2:$I$298,CONTROL!$C30,COLUMNS($B$15:F43)),"")</f>
        <v/>
      </c>
      <c r="F43" s="32" t="str">
        <f>IFERROR(INDEX(CONTROL!$E$2:$J$298,CONTROL!$C30,COLUMNS($B$15:G43)),"")</f>
        <v/>
      </c>
      <c r="G43" s="32" t="str">
        <f>IFERROR(INDEX(CONTROL!$E$2:$K$298,CONTROL!$C30,COLUMNS($B$15:H43)),"")</f>
        <v/>
      </c>
      <c r="H43" s="16" t="s">
        <v>880</v>
      </c>
      <c r="I43" s="17"/>
      <c r="J43" s="17"/>
      <c r="K43" s="18"/>
      <c r="L43" s="18"/>
      <c r="M43" s="16"/>
    </row>
    <row r="44" spans="1:13" x14ac:dyDescent="0.3">
      <c r="A44" s="52" t="str">
        <f t="shared" si="0"/>
        <v/>
      </c>
      <c r="B44" s="31" t="str">
        <f>IFERROR(INDEX(CONTROL!$E$2:$I$298,CONTROL!$C31,COLUMNS($B$15:B44)),"")</f>
        <v/>
      </c>
      <c r="C44" s="31" t="str">
        <f>IFERROR(INDEX(CONTROL!$E$2:$I$298,CONTROL!$C31,COLUMNS($B$15:D44)),"")</f>
        <v/>
      </c>
      <c r="D44" s="31" t="str">
        <f>IFERROR(INDEX(CONTROL!$E$2:$I$298,CONTROL!$C31,COLUMNS($B$15:E44)),"")</f>
        <v/>
      </c>
      <c r="E44" s="32" t="str">
        <f>IFERROR(INDEX(CONTROL!$E$2:$I$298,CONTROL!$C31,COLUMNS($B$15:F44)),"")</f>
        <v/>
      </c>
      <c r="F44" s="32" t="str">
        <f>IFERROR(INDEX(CONTROL!$E$2:$J$298,CONTROL!$C31,COLUMNS($B$15:G44)),"")</f>
        <v/>
      </c>
      <c r="G44" s="32" t="str">
        <f>IFERROR(INDEX(CONTROL!$E$2:$K$298,CONTROL!$C31,COLUMNS($B$15:H44)),"")</f>
        <v/>
      </c>
      <c r="H44" s="16" t="s">
        <v>880</v>
      </c>
      <c r="I44" s="17"/>
      <c r="J44" s="17"/>
      <c r="K44" s="18"/>
      <c r="L44" s="18"/>
      <c r="M44" s="16"/>
    </row>
    <row r="45" spans="1:13" x14ac:dyDescent="0.3">
      <c r="A45" s="52" t="str">
        <f t="shared" si="0"/>
        <v/>
      </c>
      <c r="B45" s="31" t="str">
        <f>IFERROR(INDEX(CONTROL!$E$2:$I$298,CONTROL!$C32,COLUMNS($B$15:B45)),"")</f>
        <v/>
      </c>
      <c r="C45" s="31" t="str">
        <f>IFERROR(INDEX(CONTROL!$E$2:$I$298,CONTROL!$C32,COLUMNS($B$15:D45)),"")</f>
        <v/>
      </c>
      <c r="D45" s="31" t="str">
        <f>IFERROR(INDEX(CONTROL!$E$2:$I$298,CONTROL!$C32,COLUMNS($B$15:E45)),"")</f>
        <v/>
      </c>
      <c r="E45" s="32" t="str">
        <f>IFERROR(INDEX(CONTROL!$E$2:$I$298,CONTROL!$C32,COLUMNS($B$15:F45)),"")</f>
        <v/>
      </c>
      <c r="F45" s="32" t="str">
        <f>IFERROR(INDEX(CONTROL!$E$2:$J$298,CONTROL!$C32,COLUMNS($B$15:G45)),"")</f>
        <v/>
      </c>
      <c r="G45" s="32" t="str">
        <f>IFERROR(INDEX(CONTROL!$E$2:$K$298,CONTROL!$C32,COLUMNS($B$15:H45)),"")</f>
        <v/>
      </c>
      <c r="H45" s="16" t="s">
        <v>880</v>
      </c>
      <c r="I45" s="17"/>
      <c r="J45" s="17"/>
      <c r="K45" s="18"/>
      <c r="L45" s="18"/>
      <c r="M45" s="16"/>
    </row>
    <row r="46" spans="1:13" x14ac:dyDescent="0.3">
      <c r="A46" s="52" t="str">
        <f t="shared" si="0"/>
        <v/>
      </c>
      <c r="B46" s="31" t="str">
        <f>IFERROR(INDEX(CONTROL!$E$2:$I$298,CONTROL!$C33,COLUMNS($B$15:B46)),"")</f>
        <v/>
      </c>
      <c r="C46" s="31" t="str">
        <f>IFERROR(INDEX(CONTROL!$E$2:$I$298,CONTROL!$C33,COLUMNS($B$15:D46)),"")</f>
        <v/>
      </c>
      <c r="D46" s="31" t="str">
        <f>IFERROR(INDEX(CONTROL!$E$2:$I$298,CONTROL!$C33,COLUMNS($B$15:E46)),"")</f>
        <v/>
      </c>
      <c r="E46" s="32" t="str">
        <f>IFERROR(INDEX(CONTROL!$E$2:$I$298,CONTROL!$C33,COLUMNS($B$15:F46)),"")</f>
        <v/>
      </c>
      <c r="F46" s="32" t="str">
        <f>IFERROR(INDEX(CONTROL!$E$2:$J$298,CONTROL!$C33,COLUMNS($B$15:G46)),"")</f>
        <v/>
      </c>
      <c r="G46" s="32" t="str">
        <f>IFERROR(INDEX(CONTROL!$E$2:$K$298,CONTROL!$C33,COLUMNS($B$15:H46)),"")</f>
        <v/>
      </c>
      <c r="H46" s="16" t="s">
        <v>880</v>
      </c>
      <c r="I46" s="17"/>
      <c r="J46" s="17"/>
      <c r="K46" s="18"/>
      <c r="L46" s="18"/>
      <c r="M46" s="16"/>
    </row>
    <row r="47" spans="1:13" x14ac:dyDescent="0.3">
      <c r="A47" s="52" t="str">
        <f t="shared" si="0"/>
        <v/>
      </c>
      <c r="B47" s="31" t="str">
        <f>IFERROR(INDEX(CONTROL!$E$2:$I$298,CONTROL!$C34,COLUMNS($B$15:B47)),"")</f>
        <v/>
      </c>
      <c r="C47" s="31" t="str">
        <f>IFERROR(INDEX(CONTROL!$E$2:$I$298,CONTROL!$C34,COLUMNS($B$15:D47)),"")</f>
        <v/>
      </c>
      <c r="D47" s="31" t="str">
        <f>IFERROR(INDEX(CONTROL!$E$2:$I$298,CONTROL!$C34,COLUMNS($B$15:E47)),"")</f>
        <v/>
      </c>
      <c r="E47" s="32" t="str">
        <f>IFERROR(INDEX(CONTROL!$E$2:$I$298,CONTROL!$C34,COLUMNS($B$15:F47)),"")</f>
        <v/>
      </c>
      <c r="F47" s="32" t="str">
        <f>IFERROR(INDEX(CONTROL!$E$2:$J$298,CONTROL!$C34,COLUMNS($B$15:G47)),"")</f>
        <v/>
      </c>
      <c r="G47" s="32" t="str">
        <f>IFERROR(INDEX(CONTROL!$E$2:$K$298,CONTROL!$C34,COLUMNS($B$15:H47)),"")</f>
        <v/>
      </c>
      <c r="H47" s="16" t="s">
        <v>880</v>
      </c>
      <c r="I47" s="17"/>
      <c r="J47" s="17"/>
      <c r="K47" s="18"/>
      <c r="L47" s="18"/>
      <c r="M47" s="16"/>
    </row>
    <row r="48" spans="1:13" x14ac:dyDescent="0.3">
      <c r="A48" s="52" t="str">
        <f t="shared" si="0"/>
        <v/>
      </c>
      <c r="B48" s="31" t="str">
        <f>IFERROR(INDEX(CONTROL!$E$2:$I$298,CONTROL!$C35,COLUMNS($B$15:B48)),"")</f>
        <v/>
      </c>
      <c r="C48" s="31" t="str">
        <f>IFERROR(INDEX(CONTROL!$E$2:$I$298,CONTROL!$C35,COLUMNS($B$15:D48)),"")</f>
        <v/>
      </c>
      <c r="D48" s="31" t="str">
        <f>IFERROR(INDEX(CONTROL!$E$2:$I$298,CONTROL!$C35,COLUMNS($B$15:E48)),"")</f>
        <v/>
      </c>
      <c r="E48" s="32" t="str">
        <f>IFERROR(INDEX(CONTROL!$E$2:$I$298,CONTROL!$C35,COLUMNS($B$15:F48)),"")</f>
        <v/>
      </c>
      <c r="F48" s="32" t="str">
        <f>IFERROR(INDEX(CONTROL!$E$2:$J$298,CONTROL!$C35,COLUMNS($B$15:G48)),"")</f>
        <v/>
      </c>
      <c r="G48" s="32" t="str">
        <f>IFERROR(INDEX(CONTROL!$E$2:$K$298,CONTROL!$C35,COLUMNS($B$15:H48)),"")</f>
        <v/>
      </c>
      <c r="H48" s="16" t="s">
        <v>880</v>
      </c>
      <c r="I48" s="17"/>
      <c r="J48" s="17"/>
      <c r="K48" s="18"/>
      <c r="L48" s="18"/>
      <c r="M48" s="16"/>
    </row>
    <row r="49" spans="1:13" x14ac:dyDescent="0.3">
      <c r="A49" s="52" t="str">
        <f t="shared" si="0"/>
        <v/>
      </c>
      <c r="B49" s="31" t="str">
        <f>IFERROR(INDEX(CONTROL!$E$2:$I$298,CONTROL!$C36,COLUMNS($B$15:B49)),"")</f>
        <v/>
      </c>
      <c r="C49" s="31" t="str">
        <f>IFERROR(INDEX(CONTROL!$E$2:$I$298,CONTROL!$C36,COLUMNS($B$15:D49)),"")</f>
        <v/>
      </c>
      <c r="D49" s="31" t="str">
        <f>IFERROR(INDEX(CONTROL!$E$2:$I$298,CONTROL!$C36,COLUMNS($B$15:E49)),"")</f>
        <v/>
      </c>
      <c r="E49" s="32" t="str">
        <f>IFERROR(INDEX(CONTROL!$E$2:$I$298,CONTROL!$C36,COLUMNS($B$15:F49)),"")</f>
        <v/>
      </c>
      <c r="F49" s="32" t="str">
        <f>IFERROR(INDEX(CONTROL!$E$2:$J$298,CONTROL!$C36,COLUMNS($B$15:G49)),"")</f>
        <v/>
      </c>
      <c r="G49" s="32" t="str">
        <f>IFERROR(INDEX(CONTROL!$E$2:$K$298,CONTROL!$C36,COLUMNS($B$15:H49)),"")</f>
        <v/>
      </c>
      <c r="H49" s="16" t="s">
        <v>880</v>
      </c>
      <c r="I49" s="17"/>
      <c r="J49" s="17"/>
      <c r="K49" s="18"/>
      <c r="L49" s="18"/>
      <c r="M49" s="16"/>
    </row>
    <row r="50" spans="1:13" x14ac:dyDescent="0.3">
      <c r="A50" s="52" t="str">
        <f t="shared" si="0"/>
        <v/>
      </c>
      <c r="B50" s="31" t="str">
        <f>IFERROR(INDEX(CONTROL!$E$2:$I$298,CONTROL!$C37,COLUMNS($B$15:B50)),"")</f>
        <v/>
      </c>
      <c r="C50" s="31" t="str">
        <f>IFERROR(INDEX(CONTROL!$E$2:$I$298,CONTROL!$C37,COLUMNS($B$15:D50)),"")</f>
        <v/>
      </c>
      <c r="D50" s="31" t="str">
        <f>IFERROR(INDEX(CONTROL!$E$2:$I$298,CONTROL!$C37,COLUMNS($B$15:E50)),"")</f>
        <v/>
      </c>
      <c r="E50" s="32" t="str">
        <f>IFERROR(INDEX(CONTROL!$E$2:$I$298,CONTROL!$C37,COLUMNS($B$15:F50)),"")</f>
        <v/>
      </c>
      <c r="F50" s="32" t="str">
        <f>IFERROR(INDEX(CONTROL!$E$2:$J$298,CONTROL!$C37,COLUMNS($B$15:G50)),"")</f>
        <v/>
      </c>
      <c r="G50" s="32" t="str">
        <f>IFERROR(INDEX(CONTROL!$E$2:$K$298,CONTROL!$C37,COLUMNS($B$15:H50)),"")</f>
        <v/>
      </c>
      <c r="H50" s="16" t="s">
        <v>880</v>
      </c>
      <c r="I50" s="17"/>
      <c r="J50" s="17"/>
      <c r="K50" s="18"/>
      <c r="L50" s="18"/>
      <c r="M50" s="16"/>
    </row>
    <row r="51" spans="1:13" x14ac:dyDescent="0.3">
      <c r="A51" s="52" t="str">
        <f t="shared" si="0"/>
        <v/>
      </c>
      <c r="B51" s="31" t="str">
        <f>IFERROR(INDEX(CONTROL!$E$2:$I$298,CONTROL!$C38,COLUMNS($B$15:B51)),"")</f>
        <v/>
      </c>
      <c r="C51" s="31" t="str">
        <f>IFERROR(INDEX(CONTROL!$E$2:$I$298,CONTROL!$C38,COLUMNS($B$15:D51)),"")</f>
        <v/>
      </c>
      <c r="D51" s="31" t="str">
        <f>IFERROR(INDEX(CONTROL!$E$2:$I$298,CONTROL!$C38,COLUMNS($B$15:E51)),"")</f>
        <v/>
      </c>
      <c r="E51" s="32" t="str">
        <f>IFERROR(INDEX(CONTROL!$E$2:$I$298,CONTROL!$C38,COLUMNS($B$15:F51)),"")</f>
        <v/>
      </c>
      <c r="F51" s="32" t="str">
        <f>IFERROR(INDEX(CONTROL!$E$2:$J$298,CONTROL!$C38,COLUMNS($B$15:G51)),"")</f>
        <v/>
      </c>
      <c r="G51" s="32" t="str">
        <f>IFERROR(INDEX(CONTROL!$E$2:$K$298,CONTROL!$C38,COLUMNS($B$15:H51)),"")</f>
        <v/>
      </c>
      <c r="H51" s="16" t="s">
        <v>880</v>
      </c>
      <c r="I51" s="17"/>
      <c r="J51" s="17"/>
      <c r="K51" s="18"/>
      <c r="L51" s="18"/>
      <c r="M51" s="16"/>
    </row>
    <row r="52" spans="1:13" x14ac:dyDescent="0.3">
      <c r="A52" s="52" t="str">
        <f t="shared" si="0"/>
        <v/>
      </c>
      <c r="B52" s="31" t="str">
        <f>IFERROR(INDEX(CONTROL!$E$2:$I$298,CONTROL!$C39,COLUMNS($B$15:B52)),"")</f>
        <v/>
      </c>
      <c r="C52" s="31" t="str">
        <f>IFERROR(INDEX(CONTROL!$E$2:$I$298,CONTROL!$C39,COLUMNS($B$15:D52)),"")</f>
        <v/>
      </c>
      <c r="D52" s="31" t="str">
        <f>IFERROR(INDEX(CONTROL!$E$2:$I$298,CONTROL!$C39,COLUMNS($B$15:E52)),"")</f>
        <v/>
      </c>
      <c r="E52" s="32" t="str">
        <f>IFERROR(INDEX(CONTROL!$E$2:$I$298,CONTROL!$C39,COLUMNS($B$15:F52)),"")</f>
        <v/>
      </c>
      <c r="F52" s="32" t="str">
        <f>IFERROR(INDEX(CONTROL!$E$2:$J$298,CONTROL!$C39,COLUMNS($B$15:G52)),"")</f>
        <v/>
      </c>
      <c r="G52" s="32" t="str">
        <f>IFERROR(INDEX(CONTROL!$E$2:$K$298,CONTROL!$C39,COLUMNS($B$15:H52)),"")</f>
        <v/>
      </c>
      <c r="H52" s="16" t="s">
        <v>880</v>
      </c>
      <c r="I52" s="17"/>
      <c r="J52" s="17"/>
      <c r="K52" s="18"/>
      <c r="L52" s="18"/>
      <c r="M52" s="16"/>
    </row>
    <row r="53" spans="1:13" x14ac:dyDescent="0.3">
      <c r="A53" s="52" t="str">
        <f t="shared" si="0"/>
        <v/>
      </c>
      <c r="B53" s="31" t="str">
        <f>IFERROR(INDEX(CONTROL!$E$2:$I$298,CONTROL!$C40,COLUMNS($B$15:B53)),"")</f>
        <v/>
      </c>
      <c r="C53" s="31" t="str">
        <f>IFERROR(INDEX(CONTROL!$E$2:$I$298,CONTROL!$C40,COLUMNS($B$15:D53)),"")</f>
        <v/>
      </c>
      <c r="D53" s="31" t="str">
        <f>IFERROR(INDEX(CONTROL!$E$2:$I$298,CONTROL!$C40,COLUMNS($B$15:E53)),"")</f>
        <v/>
      </c>
      <c r="E53" s="32" t="str">
        <f>IFERROR(INDEX(CONTROL!$E$2:$I$298,CONTROL!$C40,COLUMNS($B$15:F53)),"")</f>
        <v/>
      </c>
      <c r="F53" s="32"/>
      <c r="G53" s="32" t="str">
        <f>IFERROR(INDEX(CONTROL!$E$2:$K$298,CONTROL!$C40,COLUMNS($B$15:H53)),"")</f>
        <v/>
      </c>
      <c r="H53" s="16" t="s">
        <v>880</v>
      </c>
      <c r="I53" s="17"/>
      <c r="J53" s="17"/>
      <c r="K53" s="18"/>
      <c r="L53" s="18"/>
      <c r="M53" s="16"/>
    </row>
    <row r="54" spans="1:13" x14ac:dyDescent="0.3">
      <c r="A54" s="52" t="str">
        <f t="shared" si="0"/>
        <v/>
      </c>
      <c r="B54" s="31" t="str">
        <f>IFERROR(INDEX(CONTROL!$E$2:$I$298,CONTROL!$C41,COLUMNS($B$15:B54)),"")</f>
        <v/>
      </c>
      <c r="C54" s="31" t="str">
        <f>IFERROR(INDEX(CONTROL!$E$2:$I$298,CONTROL!$C41,COLUMNS($B$15:D54)),"")</f>
        <v/>
      </c>
      <c r="D54" s="31" t="str">
        <f>IFERROR(INDEX(CONTROL!$E$2:$I$298,CONTROL!$C41,COLUMNS($B$15:E54)),"")</f>
        <v/>
      </c>
      <c r="E54" s="32" t="str">
        <f>IFERROR(INDEX(CONTROL!$E$2:$I$298,CONTROL!$C41,COLUMNS($B$15:F54)),"")</f>
        <v/>
      </c>
      <c r="F54" s="32" t="str">
        <f>IFERROR(INDEX(CONTROL!$E$2:$J$298,CONTROL!$C41,COLUMNS($B$15:G54)),"")</f>
        <v/>
      </c>
      <c r="G54" s="32" t="str">
        <f>IFERROR(INDEX(CONTROL!$E$2:$K$298,CONTROL!$C41,COLUMNS($B$15:H54)),"")</f>
        <v/>
      </c>
      <c r="H54" s="16" t="s">
        <v>880</v>
      </c>
      <c r="I54" s="17"/>
      <c r="J54" s="17"/>
      <c r="K54" s="18"/>
      <c r="L54" s="18"/>
      <c r="M54" s="16"/>
    </row>
    <row r="55" spans="1:13" x14ac:dyDescent="0.3">
      <c r="A55" s="52" t="str">
        <f t="shared" si="0"/>
        <v/>
      </c>
      <c r="B55" s="31" t="str">
        <f>IFERROR(INDEX(CONTROL!$E$2:$I$298,CONTROL!$C42,COLUMNS($B$15:B55)),"")</f>
        <v/>
      </c>
      <c r="C55" s="31" t="str">
        <f>IFERROR(INDEX(CONTROL!$E$2:$I$298,CONTROL!$C42,COLUMNS($B$15:D55)),"")</f>
        <v/>
      </c>
      <c r="D55" s="31" t="str">
        <f>IFERROR(INDEX(CONTROL!$E$2:$I$298,CONTROL!$C42,COLUMNS($B$15:E55)),"")</f>
        <v/>
      </c>
      <c r="E55" s="32" t="str">
        <f>IFERROR(INDEX(CONTROL!$E$2:$I$298,CONTROL!$C42,COLUMNS($B$15:F55)),"")</f>
        <v/>
      </c>
      <c r="F55" s="32" t="str">
        <f>IFERROR(INDEX(CONTROL!$E$2:$J$298,CONTROL!$C42,COLUMNS($B$15:G55)),"")</f>
        <v/>
      </c>
      <c r="G55" s="32" t="str">
        <f>IFERROR(INDEX(CONTROL!$E$2:$K$298,CONTROL!$C42,COLUMNS($B$15:H55)),"")</f>
        <v/>
      </c>
      <c r="H55" s="16" t="s">
        <v>880</v>
      </c>
      <c r="I55" s="17"/>
      <c r="J55" s="17"/>
      <c r="K55" s="18"/>
      <c r="L55" s="18"/>
      <c r="M55" s="16"/>
    </row>
    <row r="56" spans="1:13" x14ac:dyDescent="0.3">
      <c r="A56" s="52" t="str">
        <f t="shared" si="0"/>
        <v/>
      </c>
      <c r="B56" s="31" t="str">
        <f>IFERROR(INDEX(CONTROL!$E$2:$I$298,CONTROL!$C43,COLUMNS($B$15:B56)),"")</f>
        <v/>
      </c>
      <c r="C56" s="31" t="str">
        <f>IFERROR(INDEX(CONTROL!$E$2:$I$298,CONTROL!$C43,COLUMNS($B$15:D56)),"")</f>
        <v/>
      </c>
      <c r="D56" s="31" t="str">
        <f>IFERROR(INDEX(CONTROL!$E$2:$I$298,CONTROL!$C43,COLUMNS($B$15:E56)),"")</f>
        <v/>
      </c>
      <c r="E56" s="32" t="str">
        <f>IFERROR(INDEX(CONTROL!$E$2:$I$298,CONTROL!$C43,COLUMNS($B$15:F56)),"")</f>
        <v/>
      </c>
      <c r="F56" s="32" t="str">
        <f>IFERROR(INDEX(CONTROL!$E$2:$J$298,CONTROL!$C43,COLUMNS($B$15:G56)),"")</f>
        <v/>
      </c>
      <c r="G56" s="32" t="str">
        <f>IFERROR(INDEX(CONTROL!$E$2:$K$298,CONTROL!$C43,COLUMNS($B$15:H56)),"")</f>
        <v/>
      </c>
      <c r="H56" s="16" t="s">
        <v>880</v>
      </c>
      <c r="I56" s="17"/>
      <c r="J56" s="17"/>
      <c r="K56" s="18"/>
      <c r="L56" s="18"/>
      <c r="M56" s="16"/>
    </row>
    <row r="57" spans="1:13" x14ac:dyDescent="0.3">
      <c r="A57" s="52" t="str">
        <f t="shared" si="0"/>
        <v/>
      </c>
      <c r="B57" s="31" t="str">
        <f>IFERROR(INDEX(CONTROL!$E$2:$I$298,CONTROL!$C44,COLUMNS($B$15:B57)),"")</f>
        <v/>
      </c>
      <c r="C57" s="31" t="str">
        <f>IFERROR(INDEX(CONTROL!$E$2:$I$298,CONTROL!$C44,COLUMNS($B$15:D57)),"")</f>
        <v/>
      </c>
      <c r="D57" s="31" t="str">
        <f>IFERROR(INDEX(CONTROL!$E$2:$I$298,CONTROL!$C44,COLUMNS($B$15:E57)),"")</f>
        <v/>
      </c>
      <c r="E57" s="32" t="str">
        <f>IFERROR(INDEX(CONTROL!$E$2:$I$298,CONTROL!$C44,COLUMNS($B$15:F57)),"")</f>
        <v/>
      </c>
      <c r="F57" s="32" t="str">
        <f>IFERROR(INDEX(CONTROL!$E$2:$J$298,CONTROL!$C44,COLUMNS($B$15:G57)),"")</f>
        <v/>
      </c>
      <c r="G57" s="32" t="str">
        <f>IFERROR(INDEX(CONTROL!$E$2:$K$298,CONTROL!$C44,COLUMNS($B$15:H57)),"")</f>
        <v/>
      </c>
      <c r="H57" s="16" t="s">
        <v>880</v>
      </c>
      <c r="I57" s="17"/>
      <c r="J57" s="17"/>
      <c r="K57" s="18"/>
      <c r="L57" s="18"/>
      <c r="M57" s="16"/>
    </row>
    <row r="58" spans="1:13" x14ac:dyDescent="0.3">
      <c r="A58" s="52" t="str">
        <f t="shared" si="0"/>
        <v/>
      </c>
      <c r="B58" s="31" t="str">
        <f>IFERROR(INDEX(CONTROL!$E$2:$I$298,CONTROL!$C45,COLUMNS($B$15:B58)),"")</f>
        <v/>
      </c>
      <c r="C58" s="31" t="str">
        <f>IFERROR(INDEX(CONTROL!$E$2:$I$298,CONTROL!$C45,COLUMNS($B$15:D58)),"")</f>
        <v/>
      </c>
      <c r="D58" s="31" t="str">
        <f>IFERROR(INDEX(CONTROL!$E$2:$I$298,CONTROL!$C45,COLUMNS($B$15:E58)),"")</f>
        <v/>
      </c>
      <c r="E58" s="32" t="str">
        <f>IFERROR(INDEX(CONTROL!$E$2:$I$298,CONTROL!$C45,COLUMNS($B$15:F58)),"")</f>
        <v/>
      </c>
      <c r="F58" s="32" t="str">
        <f>IFERROR(INDEX(CONTROL!$E$2:$J$298,CONTROL!$C45,COLUMNS($B$15:G58)),"")</f>
        <v/>
      </c>
      <c r="G58" s="32" t="str">
        <f>IFERROR(INDEX(CONTROL!$E$2:$K$298,CONTROL!$C45,COLUMNS($B$15:H58)),"")</f>
        <v/>
      </c>
      <c r="H58" s="16" t="s">
        <v>880</v>
      </c>
      <c r="I58" s="17"/>
      <c r="J58" s="17"/>
      <c r="K58" s="18"/>
      <c r="L58" s="18"/>
      <c r="M58" s="16"/>
    </row>
    <row r="59" spans="1:13" x14ac:dyDescent="0.3">
      <c r="D59" s="51"/>
      <c r="F59" s="34"/>
      <c r="G59" s="34"/>
      <c r="K59" s="35"/>
      <c r="M59" s="36" t="s">
        <v>891</v>
      </c>
    </row>
  </sheetData>
  <sheetProtection algorithmName="SHA-512" hashValue="ewx3ZYIOHXPj1VSDnyzGG5PHbanz8G9lQguZby/iEy3DaLFjEA3qPcOGE/9JK2mAVyvpM1vfV/6swftvLC/0cw==" saltValue="XSwHFCksZ6iWcp1OewoFGg==" spinCount="100000" sheet="1" objects="1" scenarios="1"/>
  <sortState ref="O15:O17">
    <sortCondition ref="O15"/>
  </sortState>
  <mergeCells count="6">
    <mergeCell ref="B2:L2"/>
    <mergeCell ref="B3:L3"/>
    <mergeCell ref="I13:M13"/>
    <mergeCell ref="I12:M12"/>
    <mergeCell ref="C12:G13"/>
    <mergeCell ref="H12:H14"/>
  </mergeCells>
  <conditionalFormatting sqref="E15:E58">
    <cfRule type="expression" dxfId="11" priority="15">
      <formula>$B15=""</formula>
    </cfRule>
  </conditionalFormatting>
  <conditionalFormatting sqref="F15:F59">
    <cfRule type="expression" dxfId="10" priority="8">
      <formula>$B15=""</formula>
    </cfRule>
  </conditionalFormatting>
  <conditionalFormatting sqref="G15:G59">
    <cfRule type="expression" dxfId="9" priority="7">
      <formula>$B15=""</formula>
    </cfRule>
  </conditionalFormatting>
  <conditionalFormatting sqref="I15:M58">
    <cfRule type="expression" dxfId="8" priority="23">
      <formula>OR($H15=$H$10,$H15=$H$11,$H15="Select Action Status",$A15="")</formula>
    </cfRule>
  </conditionalFormatting>
  <conditionalFormatting sqref="H15:H58">
    <cfRule type="expression" dxfId="7" priority="24" stopIfTrue="1">
      <formula>AND(A15&lt;&gt;"",H15="Select Action Status")</formula>
    </cfRule>
    <cfRule type="expression" dxfId="6" priority="25" stopIfTrue="1">
      <formula>AND(A15="",OR(H15=$H$10,H15=$H$9,H15=$H$11))</formula>
    </cfRule>
    <cfRule type="expression" dxfId="5" priority="26">
      <formula>A15=""</formula>
    </cfRule>
  </conditionalFormatting>
  <conditionalFormatting sqref="H15:H58">
    <cfRule type="expression" dxfId="4" priority="1" stopIfTrue="1">
      <formula>AND(A15&lt;&gt;"",H15="Select Action Status")</formula>
    </cfRule>
    <cfRule type="expression" dxfId="3" priority="2" stopIfTrue="1">
      <formula>AND(A15="",OR(H15=$H$10,H15=$H$9,H15=$H$11))</formula>
    </cfRule>
    <cfRule type="expression" dxfId="2" priority="3">
      <formula>A15=""</formula>
    </cfRule>
  </conditionalFormatting>
  <dataValidations xWindow="1117" yWindow="742" count="4">
    <dataValidation type="list" allowBlank="1" showInputMessage="1" showErrorMessage="1" sqref="B11">
      <formula1>EdCorpList</formula1>
    </dataValidation>
    <dataValidation type="list" allowBlank="1" showInputMessage="1" showErrorMessage="1" sqref="M15:M58">
      <formula1>$M$10:$M$11</formula1>
    </dataValidation>
    <dataValidation type="custom" allowBlank="1" showErrorMessage="1" errorTitle="New Site Input" error="Please enter New Sites on &quot;New Sites&quot; sheet." sqref="I15:J15 I16:I58">
      <formula1>B15&gt;""</formula1>
    </dataValidation>
    <dataValidation type="list" allowBlank="1" showInputMessage="1" showErrorMessage="1" sqref="H15:H58">
      <formula1>$H$9:$H$11</formula1>
    </dataValidation>
  </dataValidations>
  <pageMargins left="0.25" right="0.25" top="0.75" bottom="0.75" header="0.3" footer="0.3"/>
  <pageSetup paperSize="5" scale="63" orientation="landscape" horizontalDpi="90" verticalDpi="90" r:id="rId1"/>
  <rowBreaks count="2" manualBreakCount="2">
    <brk id="57" max="16383" man="1"/>
    <brk id="58" max="16383" man="1"/>
  </rowBreaks>
  <ignoredErrors>
    <ignoredError sqref="D16 D17:D58" formula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C28AFAFC-1556-42B3-9417-75DA6F355AAF}">
            <xm:f>EdCorp=CONTROL!$M$2</xm:f>
            <x14:dxf>
              <font>
                <b/>
                <i/>
                <color theme="2" tint="-0.499984740745262"/>
              </font>
            </x14:dxf>
          </x14:cfRule>
          <xm:sqref>B11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92D050"/>
    <pageSetUpPr fitToPage="1"/>
  </sheetPr>
  <dimension ref="A1:K42"/>
  <sheetViews>
    <sheetView topLeftCell="B1" zoomScale="80" zoomScaleNormal="80" zoomScaleSheetLayoutView="70" workbookViewId="0">
      <selection activeCell="B13" sqref="B13"/>
    </sheetView>
  </sheetViews>
  <sheetFormatPr defaultRowHeight="14.4" x14ac:dyDescent="0.3"/>
  <cols>
    <col min="1" max="1" width="28.6640625" hidden="1" customWidth="1"/>
    <col min="2" max="2" width="66.21875" customWidth="1"/>
    <col min="3" max="3" width="34.88671875" customWidth="1"/>
    <col min="4" max="4" width="11.88671875" customWidth="1"/>
    <col min="5" max="5" width="12.6640625" customWidth="1"/>
    <col min="6" max="6" width="13.77734375" customWidth="1"/>
    <col min="7" max="7" width="13.33203125" bestFit="1" customWidth="1"/>
  </cols>
  <sheetData>
    <row r="1" spans="1:11" ht="87" customHeight="1" x14ac:dyDescent="0.3"/>
    <row r="2" spans="1:11" ht="18" x14ac:dyDescent="0.35">
      <c r="B2" s="74" t="s">
        <v>562</v>
      </c>
      <c r="C2" s="74"/>
      <c r="D2" s="74"/>
      <c r="E2" s="74"/>
      <c r="F2" s="74"/>
      <c r="G2" s="74"/>
      <c r="H2" s="13"/>
      <c r="I2" s="13"/>
      <c r="J2" s="13"/>
      <c r="K2" s="13"/>
    </row>
    <row r="3" spans="1:11" x14ac:dyDescent="0.3">
      <c r="H3" s="6"/>
      <c r="I3" s="6"/>
      <c r="J3" s="6"/>
      <c r="K3" s="6"/>
    </row>
    <row r="4" spans="1:11" x14ac:dyDescent="0.3">
      <c r="B4" s="3" t="s">
        <v>3</v>
      </c>
      <c r="D4" s="3" t="s">
        <v>542</v>
      </c>
    </row>
    <row r="5" spans="1:11" x14ac:dyDescent="0.3">
      <c r="B5" t="s">
        <v>563</v>
      </c>
      <c r="D5" t="s">
        <v>883</v>
      </c>
      <c r="E5" s="75" t="s">
        <v>884</v>
      </c>
      <c r="F5" s="75"/>
      <c r="G5" s="75"/>
    </row>
    <row r="6" spans="1:11" x14ac:dyDescent="0.3">
      <c r="B6" t="s">
        <v>871</v>
      </c>
      <c r="E6" s="75"/>
      <c r="F6" s="75"/>
      <c r="G6" s="75"/>
    </row>
    <row r="7" spans="1:11" x14ac:dyDescent="0.3">
      <c r="B7" t="s">
        <v>872</v>
      </c>
      <c r="D7" s="1" t="s">
        <v>885</v>
      </c>
      <c r="E7" s="75" t="s">
        <v>886</v>
      </c>
      <c r="F7" s="75"/>
      <c r="G7" s="75"/>
    </row>
    <row r="8" spans="1:11" x14ac:dyDescent="0.3">
      <c r="E8" s="75"/>
      <c r="F8" s="75"/>
      <c r="G8" s="75"/>
    </row>
    <row r="9" spans="1:11" x14ac:dyDescent="0.3">
      <c r="B9" s="1" t="s">
        <v>529</v>
      </c>
    </row>
    <row r="10" spans="1:11" ht="19.8" customHeight="1" x14ac:dyDescent="0.3">
      <c r="B10" s="57" t="str">
        <f>IF(OR(EdCorp="",EdCorp=CONTROL!M2),"Select Education Corporation on ""Existing Sites"" sheet",EdCorp)</f>
        <v>Select Education Corporation on "Existing Sites" sheet</v>
      </c>
      <c r="G10" s="22" t="s">
        <v>550</v>
      </c>
    </row>
    <row r="11" spans="1:11" x14ac:dyDescent="0.3">
      <c r="G11" s="22" t="s">
        <v>541</v>
      </c>
      <c r="H11" s="12"/>
    </row>
    <row r="12" spans="1:11" ht="28.8" customHeight="1" x14ac:dyDescent="0.3">
      <c r="A12" s="11" t="s">
        <v>533</v>
      </c>
      <c r="B12" s="7" t="s">
        <v>564</v>
      </c>
      <c r="C12" s="7" t="s">
        <v>557</v>
      </c>
      <c r="D12" s="7" t="s">
        <v>567</v>
      </c>
      <c r="E12" s="8" t="s">
        <v>528</v>
      </c>
      <c r="F12" s="9" t="s">
        <v>538</v>
      </c>
      <c r="G12" s="9" t="s">
        <v>539</v>
      </c>
    </row>
    <row r="13" spans="1:11" x14ac:dyDescent="0.3">
      <c r="A13" s="5" t="str">
        <f t="shared" ref="A13:A42" si="0">IF(B13&lt;&gt;"",EdCorp,"")</f>
        <v/>
      </c>
      <c r="B13" s="38"/>
      <c r="C13" s="14"/>
      <c r="D13" s="14"/>
      <c r="E13" s="18"/>
      <c r="F13" s="18"/>
      <c r="G13" s="18"/>
    </row>
    <row r="14" spans="1:11" x14ac:dyDescent="0.3">
      <c r="A14" s="5" t="str">
        <f t="shared" si="0"/>
        <v/>
      </c>
      <c r="B14" s="38"/>
      <c r="C14" s="14"/>
      <c r="D14" s="14"/>
      <c r="E14" s="18"/>
      <c r="F14" s="18"/>
      <c r="G14" s="18"/>
    </row>
    <row r="15" spans="1:11" x14ac:dyDescent="0.3">
      <c r="A15" s="5" t="str">
        <f t="shared" si="0"/>
        <v/>
      </c>
      <c r="B15" s="38"/>
      <c r="C15" s="14"/>
      <c r="D15" s="14"/>
      <c r="E15" s="18"/>
      <c r="F15" s="18"/>
      <c r="G15" s="18"/>
    </row>
    <row r="16" spans="1:11" x14ac:dyDescent="0.3">
      <c r="A16" s="5" t="str">
        <f t="shared" si="0"/>
        <v/>
      </c>
      <c r="B16" s="38"/>
      <c r="C16" s="14"/>
      <c r="D16" s="14"/>
      <c r="E16" s="18"/>
      <c r="F16" s="18"/>
      <c r="G16" s="18"/>
    </row>
    <row r="17" spans="1:7" x14ac:dyDescent="0.3">
      <c r="A17" s="5" t="str">
        <f t="shared" si="0"/>
        <v/>
      </c>
      <c r="B17" s="38"/>
      <c r="C17" s="14"/>
      <c r="D17" s="14"/>
      <c r="E17" s="18"/>
      <c r="F17" s="18"/>
      <c r="G17" s="18"/>
    </row>
    <row r="18" spans="1:7" x14ac:dyDescent="0.3">
      <c r="A18" s="5" t="str">
        <f t="shared" si="0"/>
        <v/>
      </c>
      <c r="B18" s="38"/>
      <c r="C18" s="14"/>
      <c r="D18" s="14"/>
      <c r="E18" s="18"/>
      <c r="F18" s="18"/>
      <c r="G18" s="18"/>
    </row>
    <row r="19" spans="1:7" x14ac:dyDescent="0.3">
      <c r="A19" s="5" t="str">
        <f t="shared" si="0"/>
        <v/>
      </c>
      <c r="B19" s="38"/>
      <c r="C19" s="14"/>
      <c r="D19" s="14"/>
      <c r="E19" s="18"/>
      <c r="F19" s="18"/>
      <c r="G19" s="18"/>
    </row>
    <row r="20" spans="1:7" x14ac:dyDescent="0.3">
      <c r="A20" s="5" t="str">
        <f t="shared" si="0"/>
        <v/>
      </c>
      <c r="B20" s="38"/>
      <c r="C20" s="14"/>
      <c r="D20" s="14"/>
      <c r="E20" s="18"/>
      <c r="F20" s="18"/>
      <c r="G20" s="18"/>
    </row>
    <row r="21" spans="1:7" x14ac:dyDescent="0.3">
      <c r="A21" s="5" t="str">
        <f t="shared" si="0"/>
        <v/>
      </c>
      <c r="B21" s="38"/>
      <c r="C21" s="14"/>
      <c r="D21" s="14"/>
      <c r="E21" s="18"/>
      <c r="F21" s="18"/>
      <c r="G21" s="18"/>
    </row>
    <row r="22" spans="1:7" x14ac:dyDescent="0.3">
      <c r="A22" s="5" t="str">
        <f t="shared" si="0"/>
        <v/>
      </c>
      <c r="B22" s="38"/>
      <c r="C22" s="14"/>
      <c r="D22" s="14"/>
      <c r="E22" s="18"/>
      <c r="F22" s="18"/>
      <c r="G22" s="18"/>
    </row>
    <row r="23" spans="1:7" x14ac:dyDescent="0.3">
      <c r="A23" s="5" t="str">
        <f t="shared" si="0"/>
        <v/>
      </c>
      <c r="B23" s="38"/>
      <c r="C23" s="14"/>
      <c r="D23" s="14"/>
      <c r="E23" s="18"/>
      <c r="F23" s="18"/>
      <c r="G23" s="18"/>
    </row>
    <row r="24" spans="1:7" x14ac:dyDescent="0.3">
      <c r="A24" s="5" t="str">
        <f t="shared" si="0"/>
        <v/>
      </c>
      <c r="B24" s="38"/>
      <c r="C24" s="14"/>
      <c r="D24" s="14"/>
      <c r="E24" s="18"/>
      <c r="F24" s="18"/>
      <c r="G24" s="18"/>
    </row>
    <row r="25" spans="1:7" x14ac:dyDescent="0.3">
      <c r="A25" s="5" t="str">
        <f t="shared" si="0"/>
        <v/>
      </c>
      <c r="B25" s="38"/>
      <c r="C25" s="14"/>
      <c r="D25" s="14"/>
      <c r="E25" s="18"/>
      <c r="F25" s="18"/>
      <c r="G25" s="18"/>
    </row>
    <row r="26" spans="1:7" x14ac:dyDescent="0.3">
      <c r="A26" s="5" t="str">
        <f t="shared" si="0"/>
        <v/>
      </c>
      <c r="B26" s="38"/>
      <c r="C26" s="14"/>
      <c r="D26" s="14"/>
      <c r="E26" s="18"/>
      <c r="F26" s="18"/>
      <c r="G26" s="18"/>
    </row>
    <row r="27" spans="1:7" x14ac:dyDescent="0.3">
      <c r="A27" s="5" t="str">
        <f t="shared" si="0"/>
        <v/>
      </c>
      <c r="B27" s="38"/>
      <c r="C27" s="14"/>
      <c r="D27" s="14"/>
      <c r="E27" s="18"/>
      <c r="F27" s="18"/>
      <c r="G27" s="18"/>
    </row>
    <row r="28" spans="1:7" x14ac:dyDescent="0.3">
      <c r="A28" s="5" t="str">
        <f t="shared" si="0"/>
        <v/>
      </c>
      <c r="B28" s="38"/>
      <c r="C28" s="14"/>
      <c r="D28" s="14"/>
      <c r="E28" s="18"/>
      <c r="F28" s="18"/>
      <c r="G28" s="18"/>
    </row>
    <row r="29" spans="1:7" x14ac:dyDescent="0.3">
      <c r="A29" s="5" t="str">
        <f t="shared" si="0"/>
        <v/>
      </c>
      <c r="B29" s="38"/>
      <c r="C29" s="14"/>
      <c r="D29" s="14"/>
      <c r="E29" s="18"/>
      <c r="F29" s="18"/>
      <c r="G29" s="18"/>
    </row>
    <row r="30" spans="1:7" x14ac:dyDescent="0.3">
      <c r="A30" s="5" t="str">
        <f t="shared" si="0"/>
        <v/>
      </c>
      <c r="B30" s="38"/>
      <c r="C30" s="14"/>
      <c r="D30" s="14"/>
      <c r="E30" s="18"/>
      <c r="F30" s="18"/>
      <c r="G30" s="18"/>
    </row>
    <row r="31" spans="1:7" x14ac:dyDescent="0.3">
      <c r="A31" s="5" t="str">
        <f t="shared" si="0"/>
        <v/>
      </c>
      <c r="B31" s="38"/>
      <c r="C31" s="14"/>
      <c r="D31" s="14"/>
      <c r="E31" s="18"/>
      <c r="F31" s="18"/>
      <c r="G31" s="18"/>
    </row>
    <row r="32" spans="1:7" x14ac:dyDescent="0.3">
      <c r="A32" s="5" t="str">
        <f t="shared" si="0"/>
        <v/>
      </c>
      <c r="B32" s="38"/>
      <c r="C32" s="14"/>
      <c r="D32" s="14"/>
      <c r="E32" s="18"/>
      <c r="F32" s="18"/>
      <c r="G32" s="18"/>
    </row>
    <row r="33" spans="1:7" x14ac:dyDescent="0.3">
      <c r="A33" s="5" t="str">
        <f t="shared" si="0"/>
        <v/>
      </c>
      <c r="B33" s="38"/>
      <c r="C33" s="14"/>
      <c r="D33" s="14"/>
      <c r="E33" s="18"/>
      <c r="F33" s="18"/>
      <c r="G33" s="18"/>
    </row>
    <row r="34" spans="1:7" x14ac:dyDescent="0.3">
      <c r="A34" s="5" t="str">
        <f t="shared" si="0"/>
        <v/>
      </c>
      <c r="B34" s="38"/>
      <c r="C34" s="14"/>
      <c r="D34" s="14"/>
      <c r="E34" s="18"/>
      <c r="F34" s="18"/>
      <c r="G34" s="18"/>
    </row>
    <row r="35" spans="1:7" x14ac:dyDescent="0.3">
      <c r="A35" s="5" t="str">
        <f t="shared" si="0"/>
        <v/>
      </c>
      <c r="B35" s="38"/>
      <c r="C35" s="14"/>
      <c r="D35" s="14"/>
      <c r="E35" s="18"/>
      <c r="F35" s="18"/>
      <c r="G35" s="18"/>
    </row>
    <row r="36" spans="1:7" x14ac:dyDescent="0.3">
      <c r="A36" s="5" t="str">
        <f t="shared" si="0"/>
        <v/>
      </c>
      <c r="B36" s="38"/>
      <c r="C36" s="14"/>
      <c r="D36" s="14"/>
      <c r="E36" s="18"/>
      <c r="F36" s="18"/>
      <c r="G36" s="18"/>
    </row>
    <row r="37" spans="1:7" x14ac:dyDescent="0.3">
      <c r="A37" s="5" t="str">
        <f t="shared" si="0"/>
        <v/>
      </c>
      <c r="B37" s="38"/>
      <c r="C37" s="14"/>
      <c r="D37" s="14"/>
      <c r="E37" s="18"/>
      <c r="F37" s="18"/>
      <c r="G37" s="18"/>
    </row>
    <row r="38" spans="1:7" x14ac:dyDescent="0.3">
      <c r="A38" s="5" t="str">
        <f t="shared" si="0"/>
        <v/>
      </c>
      <c r="B38" s="38"/>
      <c r="C38" s="14"/>
      <c r="D38" s="14"/>
      <c r="E38" s="18"/>
      <c r="F38" s="18"/>
      <c r="G38" s="18"/>
    </row>
    <row r="39" spans="1:7" x14ac:dyDescent="0.3">
      <c r="A39" s="5" t="str">
        <f t="shared" si="0"/>
        <v/>
      </c>
      <c r="B39" s="38"/>
      <c r="C39" s="14"/>
      <c r="D39" s="14"/>
      <c r="E39" s="18"/>
      <c r="F39" s="18"/>
      <c r="G39" s="18"/>
    </row>
    <row r="40" spans="1:7" x14ac:dyDescent="0.3">
      <c r="A40" s="5" t="str">
        <f t="shared" si="0"/>
        <v/>
      </c>
      <c r="B40" s="38"/>
      <c r="C40" s="14"/>
      <c r="D40" s="14"/>
      <c r="E40" s="18"/>
      <c r="F40" s="18"/>
      <c r="G40" s="18"/>
    </row>
    <row r="41" spans="1:7" x14ac:dyDescent="0.3">
      <c r="A41" s="5" t="str">
        <f t="shared" si="0"/>
        <v/>
      </c>
      <c r="B41" s="38"/>
      <c r="C41" s="14"/>
      <c r="D41" s="14"/>
      <c r="E41" s="18"/>
      <c r="F41" s="18"/>
      <c r="G41" s="18"/>
    </row>
    <row r="42" spans="1:7" x14ac:dyDescent="0.3">
      <c r="A42" s="5" t="str">
        <f t="shared" si="0"/>
        <v/>
      </c>
      <c r="B42" s="38"/>
      <c r="C42" s="14"/>
      <c r="D42" s="14"/>
      <c r="E42" s="18"/>
      <c r="F42" s="18"/>
      <c r="G42" s="18"/>
    </row>
  </sheetData>
  <sheetProtection algorithmName="SHA-512" hashValue="fOamk+RlJCWEYTAIFW7T21rsXtxVYHVOW3GPe4O1coP46JCBJ0aVN1afS51KRHh39gYVWmUqnGU1fF7wcDzxVg==" saltValue="PCXcq+KmrYj1L/Jgn2xTug==" spinCount="100000" sheet="1" objects="1" scenarios="1"/>
  <mergeCells count="3">
    <mergeCell ref="B2:G2"/>
    <mergeCell ref="E5:G6"/>
    <mergeCell ref="E7:G8"/>
  </mergeCells>
  <dataValidations count="2">
    <dataValidation type="list" allowBlank="1" showInputMessage="1" showErrorMessage="1" sqref="G13:G42">
      <formula1>$G$10:$G$11</formula1>
    </dataValidation>
    <dataValidation type="list" allowBlank="1" showInputMessage="1" showErrorMessage="1" sqref="B13:B42">
      <formula1>NewSchoolSite</formula1>
    </dataValidation>
  </dataValidations>
  <pageMargins left="0.7" right="0.7" top="0.75" bottom="0.75" header="0.3" footer="0.3"/>
  <pageSetup scale="59" orientation="portrait" horizontalDpi="90" verticalDpi="9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0A17CB32-F625-4028-A916-992BAAD2BB63}">
            <xm:f>OR(EdCorp="",EdCorp=CONTROL!M2)</xm:f>
            <x14:dxf>
              <font>
                <b/>
                <i/>
                <color theme="4" tint="-0.24994659260841701"/>
              </font>
            </x14:dxf>
          </x14:cfRule>
          <xm:sqref>B10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FF0000"/>
    <pageSetUpPr fitToPage="1"/>
  </sheetPr>
  <dimension ref="A1:AH298"/>
  <sheetViews>
    <sheetView zoomScale="80" zoomScaleNormal="80" workbookViewId="0">
      <pane ySplit="1" topLeftCell="A2" activePane="bottomLeft" state="frozen"/>
      <selection activeCell="I1" sqref="I1"/>
      <selection pane="bottomLeft" activeCell="A2" sqref="A2"/>
    </sheetView>
  </sheetViews>
  <sheetFormatPr defaultRowHeight="14.4" x14ac:dyDescent="0.3"/>
  <cols>
    <col min="1" max="3" width="8.88671875" style="2"/>
    <col min="4" max="4" width="66.6640625" bestFit="1" customWidth="1"/>
    <col min="5" max="5" width="58" bestFit="1" customWidth="1"/>
    <col min="6" max="6" width="47.77734375" bestFit="1" customWidth="1"/>
    <col min="7" max="7" width="34" bestFit="1" customWidth="1"/>
    <col min="8" max="8" width="11.88671875" bestFit="1" customWidth="1"/>
    <col min="9" max="9" width="12.44140625" style="2" bestFit="1" customWidth="1"/>
    <col min="10" max="10" width="13.88671875" style="2" bestFit="1" customWidth="1"/>
    <col min="11" max="11" width="19.44140625" customWidth="1"/>
    <col min="13" max="13" width="65.44140625" bestFit="1" customWidth="1"/>
    <col min="15" max="15" width="65.44140625" bestFit="1" customWidth="1"/>
    <col min="16" max="16" width="56.88671875" bestFit="1" customWidth="1"/>
    <col min="18" max="18" width="49.5546875" bestFit="1" customWidth="1"/>
    <col min="20" max="20" width="18.44140625" customWidth="1"/>
    <col min="21" max="21" width="7.44140625" customWidth="1"/>
    <col min="22" max="22" width="66.21875" customWidth="1"/>
    <col min="23" max="23" width="34.88671875" customWidth="1"/>
    <col min="24" max="24" width="11.88671875" customWidth="1"/>
    <col min="25" max="25" width="12.6640625" style="2" customWidth="1"/>
    <col min="26" max="26" width="13.77734375" style="2" customWidth="1"/>
    <col min="27" max="27" width="13.33203125" style="2" bestFit="1" customWidth="1"/>
    <col min="28" max="29" width="15.77734375" style="2" customWidth="1"/>
    <col min="30" max="30" width="7.109375" style="2" bestFit="1" customWidth="1"/>
    <col min="31" max="31" width="9.44140625" bestFit="1" customWidth="1"/>
    <col min="32" max="32" width="14.33203125" bestFit="1" customWidth="1"/>
    <col min="33" max="33" width="11.5546875" bestFit="1" customWidth="1"/>
    <col min="34" max="34" width="13.44140625" bestFit="1" customWidth="1"/>
  </cols>
  <sheetData>
    <row r="1" spans="1:34" s="1" customFormat="1" ht="18.600000000000001" thickBot="1" x14ac:dyDescent="0.4">
      <c r="A1" s="46" t="s">
        <v>525</v>
      </c>
      <c r="B1" s="46" t="s">
        <v>526</v>
      </c>
      <c r="C1" s="46" t="s">
        <v>527</v>
      </c>
      <c r="D1" s="47" t="s">
        <v>524</v>
      </c>
      <c r="E1" s="47" t="s">
        <v>2</v>
      </c>
      <c r="F1" s="47" t="s">
        <v>0</v>
      </c>
      <c r="G1" s="47" t="s">
        <v>774</v>
      </c>
      <c r="H1" s="47" t="s">
        <v>567</v>
      </c>
      <c r="I1" s="46" t="s">
        <v>1</v>
      </c>
      <c r="J1" s="48" t="s">
        <v>565</v>
      </c>
      <c r="K1" s="49" t="s">
        <v>566</v>
      </c>
      <c r="M1" s="44" t="s">
        <v>555</v>
      </c>
      <c r="O1" s="45" t="s">
        <v>772</v>
      </c>
      <c r="P1" s="45" t="s">
        <v>771</v>
      </c>
      <c r="R1" s="50" t="s">
        <v>873</v>
      </c>
      <c r="T1" s="58" t="s">
        <v>887</v>
      </c>
      <c r="V1" s="59" t="s">
        <v>890</v>
      </c>
    </row>
    <row r="2" spans="1:34" ht="16.2" thickBot="1" x14ac:dyDescent="0.35">
      <c r="A2" s="10">
        <v>1</v>
      </c>
      <c r="B2" s="10" t="str">
        <f>IF('EXISTING SITES'!$B$11=D2,A2,"")</f>
        <v/>
      </c>
      <c r="C2" s="10" t="str">
        <f>IFERROR(SMALL($B$2:$B$298,A2),"")</f>
        <v/>
      </c>
      <c r="D2" s="5" t="s">
        <v>4</v>
      </c>
      <c r="E2" s="5" t="s">
        <v>4</v>
      </c>
      <c r="F2" s="5" t="s">
        <v>236</v>
      </c>
      <c r="G2" s="5" t="s">
        <v>569</v>
      </c>
      <c r="H2" s="5" t="s">
        <v>568</v>
      </c>
      <c r="I2" s="10" t="s">
        <v>197</v>
      </c>
      <c r="J2" s="10">
        <v>7</v>
      </c>
      <c r="K2" s="5" t="s">
        <v>550</v>
      </c>
      <c r="M2" s="5" t="s">
        <v>561</v>
      </c>
      <c r="O2" s="5" t="s">
        <v>4</v>
      </c>
      <c r="P2" s="5" t="s">
        <v>4</v>
      </c>
      <c r="R2" s="5" t="str">
        <f t="array" ref="R2">IFERROR(INDEX($P$2:$P$208,SMALL(IF($O$2:$O$208=EdCorp,ROW($P$2:$P$208)),ROW(1:1))-1,1),"")</f>
        <v/>
      </c>
      <c r="V2" s="63" t="str">
        <f>EdCorp</f>
        <v>Select Education Corporation</v>
      </c>
    </row>
    <row r="3" spans="1:34" x14ac:dyDescent="0.3">
      <c r="A3" s="10">
        <v>2</v>
      </c>
      <c r="B3" s="10" t="str">
        <f>IF('EXISTING SITES'!$B$11=D3,A3,"")</f>
        <v/>
      </c>
      <c r="C3" s="10" t="str">
        <f t="shared" ref="C3:C66" si="0">IFERROR(SMALL($B$2:$B$298,A3),"")</f>
        <v/>
      </c>
      <c r="D3" s="5" t="s">
        <v>4</v>
      </c>
      <c r="E3" s="5" t="s">
        <v>4</v>
      </c>
      <c r="F3" s="5" t="s">
        <v>237</v>
      </c>
      <c r="G3" s="5" t="s">
        <v>789</v>
      </c>
      <c r="H3" s="5" t="s">
        <v>568</v>
      </c>
      <c r="I3" s="10" t="s">
        <v>198</v>
      </c>
      <c r="J3" s="10">
        <v>7</v>
      </c>
      <c r="K3" s="5" t="s">
        <v>550</v>
      </c>
      <c r="L3">
        <f>MATCH(M3,D:D,0)</f>
        <v>2</v>
      </c>
      <c r="M3" s="5" t="s">
        <v>4</v>
      </c>
      <c r="O3" s="5" t="s">
        <v>512</v>
      </c>
      <c r="P3" s="5" t="s">
        <v>5</v>
      </c>
      <c r="R3" s="5" t="str">
        <f t="array" ref="R3">IFERROR(INDEX($P$2:$P$208,SMALL(IF($O$2:$O$208=EdCorp,ROW($P$2:$P$208)),ROW(2:2))-1,1),"")</f>
        <v/>
      </c>
      <c r="T3" s="1" t="s">
        <v>876</v>
      </c>
      <c r="U3" s="1"/>
      <c r="V3" s="1"/>
      <c r="W3" s="1"/>
      <c r="X3" s="1"/>
      <c r="Y3" s="4"/>
      <c r="Z3" s="4"/>
      <c r="AA3" s="4"/>
      <c r="AB3" s="4"/>
      <c r="AC3" s="4"/>
      <c r="AD3" s="4"/>
    </row>
    <row r="4" spans="1:34" x14ac:dyDescent="0.3">
      <c r="A4" s="10">
        <v>3</v>
      </c>
      <c r="B4" s="10" t="str">
        <f>IF('EXISTING SITES'!$B$11=D4,A4,"")</f>
        <v/>
      </c>
      <c r="C4" s="10" t="str">
        <f t="shared" si="0"/>
        <v/>
      </c>
      <c r="D4" s="5" t="s">
        <v>512</v>
      </c>
      <c r="E4" s="5" t="s">
        <v>5</v>
      </c>
      <c r="F4" s="5" t="s">
        <v>238</v>
      </c>
      <c r="G4" s="5" t="s">
        <v>790</v>
      </c>
      <c r="H4" s="5" t="s">
        <v>744</v>
      </c>
      <c r="I4" s="10" t="s">
        <v>535</v>
      </c>
      <c r="J4" s="39" t="s">
        <v>743</v>
      </c>
      <c r="K4" s="5" t="s">
        <v>541</v>
      </c>
      <c r="L4">
        <f t="shared" ref="L4:L67" si="1">MATCH(M4,D:D,0)</f>
        <v>4</v>
      </c>
      <c r="M4" s="5" t="s">
        <v>512</v>
      </c>
      <c r="O4" s="5" t="s">
        <v>512</v>
      </c>
      <c r="P4" s="5" t="s">
        <v>6</v>
      </c>
      <c r="R4" s="5" t="str">
        <f t="array" ref="R4">IFERROR(INDEX($P$2:$P$208,SMALL(IF($O$2:$O$208=EdCorp,ROW($P$2:$P$208)),ROW(3:3))-1,1),"")</f>
        <v/>
      </c>
      <c r="T4" s="54" t="s">
        <v>876</v>
      </c>
      <c r="U4" s="54" t="s">
        <v>533</v>
      </c>
      <c r="V4" s="54" t="s">
        <v>564</v>
      </c>
      <c r="W4" s="54" t="s">
        <v>774</v>
      </c>
      <c r="X4" s="54" t="s">
        <v>567</v>
      </c>
      <c r="Y4" s="55" t="s">
        <v>528</v>
      </c>
      <c r="Z4" s="55" t="s">
        <v>538</v>
      </c>
      <c r="AA4" s="55" t="s">
        <v>539</v>
      </c>
      <c r="AB4" s="55" t="s">
        <v>877</v>
      </c>
      <c r="AC4" s="60" t="s">
        <v>888</v>
      </c>
      <c r="AD4" s="62" t="s">
        <v>889</v>
      </c>
      <c r="AE4" s="62" t="s">
        <v>545</v>
      </c>
      <c r="AF4" s="62" t="s">
        <v>543</v>
      </c>
      <c r="AG4" s="62" t="s">
        <v>544</v>
      </c>
      <c r="AH4" s="62"/>
    </row>
    <row r="5" spans="1:34" ht="14.4" customHeight="1" x14ac:dyDescent="0.3">
      <c r="A5" s="10">
        <v>4</v>
      </c>
      <c r="B5" s="10" t="str">
        <f>IF('EXISTING SITES'!$B$11=D5,A5,"")</f>
        <v/>
      </c>
      <c r="C5" s="10" t="str">
        <f t="shared" si="0"/>
        <v/>
      </c>
      <c r="D5" s="5" t="s">
        <v>512</v>
      </c>
      <c r="E5" s="5" t="s">
        <v>6</v>
      </c>
      <c r="F5" s="5" t="s">
        <v>239</v>
      </c>
      <c r="G5" s="5" t="s">
        <v>784</v>
      </c>
      <c r="H5" s="5" t="s">
        <v>743</v>
      </c>
      <c r="I5" s="10" t="s">
        <v>199</v>
      </c>
      <c r="J5" s="10" t="s">
        <v>743</v>
      </c>
      <c r="K5" s="5" t="s">
        <v>541</v>
      </c>
      <c r="L5">
        <f t="shared" si="1"/>
        <v>8</v>
      </c>
      <c r="M5" s="5" t="s">
        <v>7</v>
      </c>
      <c r="O5" s="5" t="s">
        <v>7</v>
      </c>
      <c r="P5" s="5" t="s">
        <v>7</v>
      </c>
      <c r="R5" s="5" t="str">
        <f t="array" ref="R5">IFERROR(INDEX($P$2:$P$208,SMALL(IF($O$2:$O$208=EdCorp,ROW($P$2:$P$208)),ROW(4:4))-1,1),"")</f>
        <v/>
      </c>
      <c r="T5" s="52" t="str">
        <f>'EXISTING SITES'!H15</f>
        <v>Select Action Status</v>
      </c>
      <c r="U5" s="52" t="str">
        <f>'EXISTING SITES'!A15</f>
        <v/>
      </c>
      <c r="V5" s="52" t="str">
        <f>'EXISTING SITES'!B15</f>
        <v/>
      </c>
      <c r="W5" s="52" t="str">
        <f>IF('EXISTING SITES'!I15="",'EXISTING SITES'!C15,'EXISTING SITES'!I15)</f>
        <v/>
      </c>
      <c r="X5" s="52" t="str">
        <f>IF('EXISTING SITES'!J15="",'EXISTING SITES'!D15,'EXISTING SITES'!J15)</f>
        <v/>
      </c>
      <c r="Y5" s="33" t="str">
        <f>IF('EXISTING SITES'!K15="",'EXISTING SITES'!E15,'EXISTING SITES'!K15)</f>
        <v/>
      </c>
      <c r="Z5" s="33" t="str">
        <f>IF('EXISTING SITES'!L15="",'EXISTING SITES'!F15,'EXISTING SITES'!L15)</f>
        <v/>
      </c>
      <c r="AA5" s="33" t="str">
        <f>IF('EXISTING SITES'!M15="",'EXISTING SITES'!G15,'EXISTING SITES'!M15)</f>
        <v/>
      </c>
      <c r="AB5" s="33" t="str">
        <f>IF(AND(AC5=FALSE,AD5=0),"",IF(AND(AC5=FALSE,AD5&gt;0),"ERROR",IF(COUNTIF(AE5:AG5,TRUE)=1,"OK","ERROR")))</f>
        <v/>
      </c>
      <c r="AC5" s="61" t="b">
        <f>V5&lt;&gt;""</f>
        <v>0</v>
      </c>
      <c r="AD5" s="61">
        <f>COUNTA('EXISTING SITES'!I15:M15)</f>
        <v>0</v>
      </c>
      <c r="AE5" t="b">
        <f>AND(T5=$AE$4,COUNTA('EXISTING SITES'!I15:M15)&gt;0)</f>
        <v>0</v>
      </c>
      <c r="AF5" t="b">
        <f>AND(T5=$AF$4,AD5=0)</f>
        <v>0</v>
      </c>
      <c r="AG5" t="b">
        <f>AND(T5=$AG$4,AD5=0)</f>
        <v>0</v>
      </c>
    </row>
    <row r="6" spans="1:34" x14ac:dyDescent="0.3">
      <c r="A6" s="10">
        <v>5</v>
      </c>
      <c r="B6" s="10" t="str">
        <f>IF('EXISTING SITES'!$B$11=D6,A6,"")</f>
        <v/>
      </c>
      <c r="C6" s="10" t="str">
        <f t="shared" si="0"/>
        <v/>
      </c>
      <c r="D6" s="5" t="s">
        <v>512</v>
      </c>
      <c r="E6" s="5" t="s">
        <v>6</v>
      </c>
      <c r="F6" s="5" t="s">
        <v>240</v>
      </c>
      <c r="G6" s="5" t="s">
        <v>791</v>
      </c>
      <c r="H6" s="5" t="s">
        <v>743</v>
      </c>
      <c r="I6" s="10" t="s">
        <v>200</v>
      </c>
      <c r="J6" s="10" t="s">
        <v>743</v>
      </c>
      <c r="K6" s="5" t="s">
        <v>541</v>
      </c>
      <c r="L6">
        <f t="shared" si="1"/>
        <v>9</v>
      </c>
      <c r="M6" s="5" t="s">
        <v>504</v>
      </c>
      <c r="O6" s="5" t="s">
        <v>504</v>
      </c>
      <c r="P6" s="5" t="s">
        <v>8</v>
      </c>
      <c r="R6" s="5" t="str">
        <f t="array" ref="R6">IFERROR(INDEX($P$2:$P$208,SMALL(IF($O$2:$O$208=EdCorp,ROW($P$2:$P$208)),ROW(5:5))-1,1),"")</f>
        <v/>
      </c>
      <c r="T6" s="52" t="str">
        <f>'EXISTING SITES'!H16</f>
        <v>Select Action Status</v>
      </c>
      <c r="U6" s="52" t="str">
        <f>'EXISTING SITES'!A16</f>
        <v/>
      </c>
      <c r="V6" s="52" t="str">
        <f>'EXISTING SITES'!B16</f>
        <v/>
      </c>
      <c r="W6" s="52" t="str">
        <f>IF('EXISTING SITES'!I16="",'EXISTING SITES'!C16,'EXISTING SITES'!I16)</f>
        <v/>
      </c>
      <c r="X6" s="52" t="str">
        <f>IF('EXISTING SITES'!J16="",'EXISTING SITES'!D16,'EXISTING SITES'!J16)</f>
        <v/>
      </c>
      <c r="Y6" s="33" t="str">
        <f>IF('EXISTING SITES'!K16="",'EXISTING SITES'!E16,'EXISTING SITES'!K16)</f>
        <v/>
      </c>
      <c r="Z6" s="33" t="str">
        <f>IF('EXISTING SITES'!L16="",'EXISTING SITES'!F16,'EXISTING SITES'!L16)</f>
        <v/>
      </c>
      <c r="AA6" s="33" t="str">
        <f>IF('EXISTING SITES'!M16="",'EXISTING SITES'!G16,'EXISTING SITES'!M16)</f>
        <v/>
      </c>
      <c r="AB6" s="33" t="str">
        <f t="shared" ref="AB6:AB48" si="2">IF(AND(AC6=FALSE,AD6=0),"",IF(AND(AC6=FALSE,AD6&gt;0),"ERROR",IF(COUNTIF(AE6:AG6,TRUE)=1,"OK","ERROR")))</f>
        <v/>
      </c>
      <c r="AC6" s="61" t="b">
        <f t="shared" ref="AC6:AC48" si="3">V6&lt;&gt;""</f>
        <v>0</v>
      </c>
      <c r="AD6" s="61">
        <f>COUNTA('EXISTING SITES'!I16:M16)</f>
        <v>0</v>
      </c>
      <c r="AE6" t="b">
        <f>AND(T6=$AE$4,COUNTA('EXISTING SITES'!I16:M16)&gt;0)</f>
        <v>0</v>
      </c>
      <c r="AF6" t="b">
        <f t="shared" ref="AF6:AF48" si="4">AND(T6=$AF$4,AD6=0)</f>
        <v>0</v>
      </c>
      <c r="AG6" t="b">
        <f t="shared" ref="AG6:AG48" si="5">AND(T6=$AG$4,AD6=0)</f>
        <v>0</v>
      </c>
    </row>
    <row r="7" spans="1:34" ht="14.4" customHeight="1" x14ac:dyDescent="0.3">
      <c r="A7" s="10">
        <v>6</v>
      </c>
      <c r="B7" s="10" t="str">
        <f>IF('EXISTING SITES'!$B$11=D7,A7,"")</f>
        <v/>
      </c>
      <c r="C7" s="10" t="str">
        <f t="shared" si="0"/>
        <v/>
      </c>
      <c r="D7" s="5" t="s">
        <v>512</v>
      </c>
      <c r="E7" s="5" t="s">
        <v>6</v>
      </c>
      <c r="F7" s="5" t="s">
        <v>241</v>
      </c>
      <c r="G7" s="5" t="s">
        <v>792</v>
      </c>
      <c r="H7" s="5" t="s">
        <v>743</v>
      </c>
      <c r="I7" s="10" t="s">
        <v>201</v>
      </c>
      <c r="J7" s="10" t="s">
        <v>743</v>
      </c>
      <c r="K7" s="5" t="s">
        <v>541</v>
      </c>
      <c r="L7">
        <f t="shared" si="1"/>
        <v>29</v>
      </c>
      <c r="M7" s="5" t="s">
        <v>19</v>
      </c>
      <c r="O7" s="5" t="s">
        <v>504</v>
      </c>
      <c r="P7" s="5" t="s">
        <v>9</v>
      </c>
      <c r="R7" s="5" t="str">
        <f t="array" ref="R7">IFERROR(INDEX($P$2:$P$208,SMALL(IF($O$2:$O$208=EdCorp,ROW($P$2:$P$208)),ROW(6:6))-1,1),"")</f>
        <v/>
      </c>
      <c r="T7" s="52" t="str">
        <f>'EXISTING SITES'!H17</f>
        <v>Select Action Status</v>
      </c>
      <c r="U7" s="52" t="str">
        <f>'EXISTING SITES'!A17</f>
        <v/>
      </c>
      <c r="V7" s="52" t="str">
        <f>'EXISTING SITES'!B17</f>
        <v/>
      </c>
      <c r="W7" s="52" t="str">
        <f>IF('EXISTING SITES'!I17="",'EXISTING SITES'!C17,'EXISTING SITES'!I17)</f>
        <v/>
      </c>
      <c r="X7" s="52" t="str">
        <f>IF('EXISTING SITES'!J17="",'EXISTING SITES'!D17,'EXISTING SITES'!J17)</f>
        <v/>
      </c>
      <c r="Y7" s="33" t="str">
        <f>IF('EXISTING SITES'!K17="",'EXISTING SITES'!E17,'EXISTING SITES'!K17)</f>
        <v/>
      </c>
      <c r="Z7" s="33" t="str">
        <f>IF('EXISTING SITES'!L17="",'EXISTING SITES'!F17,'EXISTING SITES'!L17)</f>
        <v/>
      </c>
      <c r="AA7" s="33" t="str">
        <f>IF('EXISTING SITES'!M17="",'EXISTING SITES'!G17,'EXISTING SITES'!M17)</f>
        <v/>
      </c>
      <c r="AB7" s="33" t="str">
        <f t="shared" si="2"/>
        <v/>
      </c>
      <c r="AC7" s="61" t="b">
        <f t="shared" si="3"/>
        <v>0</v>
      </c>
      <c r="AD7" s="61">
        <f>COUNTA('EXISTING SITES'!I17:M17)</f>
        <v>0</v>
      </c>
      <c r="AE7" t="b">
        <f>AND(T7=$AE$4,COUNTA('EXISTING SITES'!I17:M17)&gt;0)</f>
        <v>0</v>
      </c>
      <c r="AF7" t="b">
        <f t="shared" si="4"/>
        <v>0</v>
      </c>
      <c r="AG7" t="b">
        <f t="shared" si="5"/>
        <v>0</v>
      </c>
    </row>
    <row r="8" spans="1:34" x14ac:dyDescent="0.3">
      <c r="A8" s="10">
        <v>7</v>
      </c>
      <c r="B8" s="10" t="str">
        <f>IF('EXISTING SITES'!$B$11=D8,A8,"")</f>
        <v/>
      </c>
      <c r="C8" s="10" t="str">
        <f t="shared" si="0"/>
        <v/>
      </c>
      <c r="D8" s="5" t="s">
        <v>7</v>
      </c>
      <c r="E8" s="5" t="s">
        <v>7</v>
      </c>
      <c r="F8" s="5" t="s">
        <v>242</v>
      </c>
      <c r="G8" s="5" t="s">
        <v>570</v>
      </c>
      <c r="H8" s="5" t="s">
        <v>737</v>
      </c>
      <c r="I8" s="10" t="s">
        <v>202</v>
      </c>
      <c r="J8" s="10">
        <v>30</v>
      </c>
      <c r="K8" s="5" t="s">
        <v>534</v>
      </c>
      <c r="L8">
        <f t="shared" si="1"/>
        <v>30</v>
      </c>
      <c r="M8" s="5" t="s">
        <v>513</v>
      </c>
      <c r="O8" s="5" t="s">
        <v>504</v>
      </c>
      <c r="P8" s="5" t="s">
        <v>10</v>
      </c>
      <c r="R8" s="5" t="str">
        <f t="array" ref="R8">IFERROR(INDEX($P$2:$P$208,SMALL(IF($O$2:$O$208=EdCorp,ROW($P$2:$P$208)),ROW(7:7))-1,1),"")</f>
        <v/>
      </c>
      <c r="T8" s="52" t="str">
        <f>'EXISTING SITES'!H18</f>
        <v>Select Action Status</v>
      </c>
      <c r="U8" s="52" t="str">
        <f>'EXISTING SITES'!A18</f>
        <v/>
      </c>
      <c r="V8" s="52" t="str">
        <f>'EXISTING SITES'!B18</f>
        <v/>
      </c>
      <c r="W8" s="52" t="str">
        <f>IF('EXISTING SITES'!I18="",'EXISTING SITES'!C18,'EXISTING SITES'!I18)</f>
        <v/>
      </c>
      <c r="X8" s="52" t="str">
        <f>IF('EXISTING SITES'!J18="",'EXISTING SITES'!D18,'EXISTING SITES'!J18)</f>
        <v/>
      </c>
      <c r="Y8" s="33" t="str">
        <f>IF('EXISTING SITES'!K18="",'EXISTING SITES'!E18,'EXISTING SITES'!K18)</f>
        <v/>
      </c>
      <c r="Z8" s="33" t="str">
        <f>IF('EXISTING SITES'!L18="",'EXISTING SITES'!F18,'EXISTING SITES'!L18)</f>
        <v/>
      </c>
      <c r="AA8" s="33" t="str">
        <f>IF('EXISTING SITES'!M18="",'EXISTING SITES'!G18,'EXISTING SITES'!M18)</f>
        <v/>
      </c>
      <c r="AB8" s="33" t="str">
        <f t="shared" si="2"/>
        <v/>
      </c>
      <c r="AC8" s="61" t="b">
        <f t="shared" si="3"/>
        <v>0</v>
      </c>
      <c r="AD8" s="61">
        <f>COUNTA('EXISTING SITES'!I18:M18)</f>
        <v>0</v>
      </c>
      <c r="AE8" t="b">
        <f>AND(T8=$AE$4,COUNTA('EXISTING SITES'!I18:M18)&gt;0)</f>
        <v>0</v>
      </c>
      <c r="AF8" t="b">
        <f t="shared" si="4"/>
        <v>0</v>
      </c>
      <c r="AG8" t="b">
        <f t="shared" si="5"/>
        <v>0</v>
      </c>
    </row>
    <row r="9" spans="1:34" x14ac:dyDescent="0.3">
      <c r="A9" s="10">
        <v>8</v>
      </c>
      <c r="B9" s="10" t="str">
        <f>IF('EXISTING SITES'!$B$11=D9,A9,"")</f>
        <v/>
      </c>
      <c r="C9" s="10" t="str">
        <f t="shared" si="0"/>
        <v/>
      </c>
      <c r="D9" s="5" t="s">
        <v>504</v>
      </c>
      <c r="E9" s="5" t="s">
        <v>8</v>
      </c>
      <c r="F9" s="5" t="s">
        <v>243</v>
      </c>
      <c r="G9" s="5" t="s">
        <v>574</v>
      </c>
      <c r="H9" s="5" t="s">
        <v>572</v>
      </c>
      <c r="I9" s="10" t="s">
        <v>198</v>
      </c>
      <c r="J9" s="10" t="s">
        <v>573</v>
      </c>
      <c r="K9" s="5" t="s">
        <v>550</v>
      </c>
      <c r="L9">
        <f t="shared" si="1"/>
        <v>53</v>
      </c>
      <c r="M9" s="5" t="s">
        <v>505</v>
      </c>
      <c r="O9" s="5" t="s">
        <v>504</v>
      </c>
      <c r="P9" s="5" t="s">
        <v>11</v>
      </c>
      <c r="R9" s="5" t="str">
        <f t="array" ref="R9">IFERROR(INDEX($P$2:$P$208,SMALL(IF($O$2:$O$208=EdCorp,ROW($P$2:$P$208)),ROW(8:8))-1,1),"")</f>
        <v/>
      </c>
      <c r="T9" s="52" t="str">
        <f>'EXISTING SITES'!H19</f>
        <v>Select Action Status</v>
      </c>
      <c r="U9" s="52" t="str">
        <f>'EXISTING SITES'!A19</f>
        <v/>
      </c>
      <c r="V9" s="52" t="str">
        <f>'EXISTING SITES'!B19</f>
        <v/>
      </c>
      <c r="W9" s="52" t="str">
        <f>IF('EXISTING SITES'!I19="",'EXISTING SITES'!C19,'EXISTING SITES'!I19)</f>
        <v/>
      </c>
      <c r="X9" s="52" t="str">
        <f>IF('EXISTING SITES'!J19="",'EXISTING SITES'!D19,'EXISTING SITES'!J19)</f>
        <v/>
      </c>
      <c r="Y9" s="33" t="str">
        <f>IF('EXISTING SITES'!K19="",'EXISTING SITES'!E19,'EXISTING SITES'!K19)</f>
        <v/>
      </c>
      <c r="Z9" s="33" t="str">
        <f>IF('EXISTING SITES'!L19="",'EXISTING SITES'!F19,'EXISTING SITES'!L19)</f>
        <v/>
      </c>
      <c r="AA9" s="33" t="str">
        <f>IF('EXISTING SITES'!M19="",'EXISTING SITES'!G19,'EXISTING SITES'!M19)</f>
        <v/>
      </c>
      <c r="AB9" s="33" t="str">
        <f t="shared" si="2"/>
        <v/>
      </c>
      <c r="AC9" s="61" t="b">
        <f t="shared" si="3"/>
        <v>0</v>
      </c>
      <c r="AD9" s="61">
        <f>COUNTA('EXISTING SITES'!I19:M19)</f>
        <v>0</v>
      </c>
      <c r="AE9" t="b">
        <f>AND(T9=$AE$4,COUNTA('EXISTING SITES'!I19:M19)&gt;0)</f>
        <v>0</v>
      </c>
      <c r="AF9" t="b">
        <f t="shared" si="4"/>
        <v>0</v>
      </c>
      <c r="AG9" t="b">
        <f t="shared" si="5"/>
        <v>0</v>
      </c>
    </row>
    <row r="10" spans="1:34" x14ac:dyDescent="0.3">
      <c r="A10" s="10">
        <v>9</v>
      </c>
      <c r="B10" s="10" t="str">
        <f>IF('EXISTING SITES'!$B$11=D10,A10,"")</f>
        <v/>
      </c>
      <c r="C10" s="10" t="str">
        <f t="shared" si="0"/>
        <v/>
      </c>
      <c r="D10" s="5" t="s">
        <v>504</v>
      </c>
      <c r="E10" s="5" t="s">
        <v>8</v>
      </c>
      <c r="F10" s="5" t="s">
        <v>244</v>
      </c>
      <c r="G10" s="5" t="s">
        <v>571</v>
      </c>
      <c r="H10" s="5" t="s">
        <v>572</v>
      </c>
      <c r="I10" s="10" t="s">
        <v>197</v>
      </c>
      <c r="J10" s="10" t="s">
        <v>573</v>
      </c>
      <c r="K10" s="5" t="s">
        <v>550</v>
      </c>
      <c r="L10">
        <f t="shared" si="1"/>
        <v>32</v>
      </c>
      <c r="M10" s="5" t="s">
        <v>22</v>
      </c>
      <c r="O10" s="5" t="s">
        <v>504</v>
      </c>
      <c r="P10" s="5" t="s">
        <v>12</v>
      </c>
      <c r="R10" s="5" t="str">
        <f t="array" ref="R10">IFERROR(INDEX($P$2:$P$208,SMALL(IF($O$2:$O$208=EdCorp,ROW($P$2:$P$208)),ROW(9:9))-1,1),"")</f>
        <v/>
      </c>
      <c r="T10" s="52" t="str">
        <f>'EXISTING SITES'!H20</f>
        <v>Select Action Status</v>
      </c>
      <c r="U10" s="52" t="str">
        <f>'EXISTING SITES'!A20</f>
        <v/>
      </c>
      <c r="V10" s="52" t="str">
        <f>'EXISTING SITES'!B20</f>
        <v/>
      </c>
      <c r="W10" s="52" t="str">
        <f>IF('EXISTING SITES'!I20="",'EXISTING SITES'!C20,'EXISTING SITES'!I20)</f>
        <v/>
      </c>
      <c r="X10" s="52" t="str">
        <f>IF('EXISTING SITES'!J20="",'EXISTING SITES'!D20,'EXISTING SITES'!J20)</f>
        <v/>
      </c>
      <c r="Y10" s="33" t="str">
        <f>IF('EXISTING SITES'!K20="",'EXISTING SITES'!E20,'EXISTING SITES'!K20)</f>
        <v/>
      </c>
      <c r="Z10" s="33" t="str">
        <f>IF('EXISTING SITES'!L20="",'EXISTING SITES'!F20,'EXISTING SITES'!L20)</f>
        <v/>
      </c>
      <c r="AA10" s="33" t="str">
        <f>IF('EXISTING SITES'!M20="",'EXISTING SITES'!G20,'EXISTING SITES'!M20)</f>
        <v/>
      </c>
      <c r="AB10" s="33" t="str">
        <f t="shared" si="2"/>
        <v/>
      </c>
      <c r="AC10" s="61" t="b">
        <f t="shared" si="3"/>
        <v>0</v>
      </c>
      <c r="AD10" s="61">
        <f>COUNTA('EXISTING SITES'!I20:M20)</f>
        <v>0</v>
      </c>
      <c r="AE10" t="b">
        <f>AND(T10=$AE$4,COUNTA('EXISTING SITES'!I20:M20)&gt;0)</f>
        <v>0</v>
      </c>
      <c r="AF10" t="b">
        <f t="shared" si="4"/>
        <v>0</v>
      </c>
      <c r="AG10" t="b">
        <f t="shared" si="5"/>
        <v>0</v>
      </c>
    </row>
    <row r="11" spans="1:34" x14ac:dyDescent="0.3">
      <c r="A11" s="10">
        <v>10</v>
      </c>
      <c r="B11" s="10" t="str">
        <f>IF('EXISTING SITES'!$B$11=D11,A11,"")</f>
        <v/>
      </c>
      <c r="C11" s="10" t="str">
        <f t="shared" si="0"/>
        <v/>
      </c>
      <c r="D11" s="5" t="s">
        <v>504</v>
      </c>
      <c r="E11" s="5" t="s">
        <v>9</v>
      </c>
      <c r="F11" s="5" t="s">
        <v>245</v>
      </c>
      <c r="G11" s="5" t="s">
        <v>575</v>
      </c>
      <c r="H11" s="5" t="s">
        <v>572</v>
      </c>
      <c r="I11" s="10" t="s">
        <v>198</v>
      </c>
      <c r="J11" s="10" t="s">
        <v>573</v>
      </c>
      <c r="K11" s="5" t="s">
        <v>550</v>
      </c>
      <c r="L11">
        <f t="shared" si="1"/>
        <v>39</v>
      </c>
      <c r="M11" s="5" t="s">
        <v>507</v>
      </c>
      <c r="O11" s="5" t="s">
        <v>504</v>
      </c>
      <c r="P11" s="5" t="s">
        <v>13</v>
      </c>
      <c r="R11" s="5" t="str">
        <f t="array" ref="R11">IFERROR(INDEX($P$2:$P$208,SMALL(IF($O$2:$O$208=EdCorp,ROW($P$2:$P$208)),ROW(10:10))-1,1),"")</f>
        <v/>
      </c>
      <c r="T11" s="52" t="str">
        <f>'EXISTING SITES'!H21</f>
        <v>Select Action Status</v>
      </c>
      <c r="U11" s="52" t="str">
        <f>'EXISTING SITES'!A21</f>
        <v/>
      </c>
      <c r="V11" s="52" t="str">
        <f>'EXISTING SITES'!B21</f>
        <v/>
      </c>
      <c r="W11" s="52" t="str">
        <f>IF('EXISTING SITES'!I21="",'EXISTING SITES'!C21,'EXISTING SITES'!I21)</f>
        <v/>
      </c>
      <c r="X11" s="52" t="str">
        <f>IF('EXISTING SITES'!J21="",'EXISTING SITES'!D21,'EXISTING SITES'!J21)</f>
        <v/>
      </c>
      <c r="Y11" s="33" t="str">
        <f>IF('EXISTING SITES'!K21="",'EXISTING SITES'!E21,'EXISTING SITES'!K21)</f>
        <v/>
      </c>
      <c r="Z11" s="33" t="str">
        <f>IF('EXISTING SITES'!L21="",'EXISTING SITES'!F21,'EXISTING SITES'!L21)</f>
        <v/>
      </c>
      <c r="AA11" s="33" t="str">
        <f>IF('EXISTING SITES'!M21="",'EXISTING SITES'!G21,'EXISTING SITES'!M21)</f>
        <v/>
      </c>
      <c r="AB11" s="33" t="str">
        <f t="shared" si="2"/>
        <v/>
      </c>
      <c r="AC11" s="61" t="b">
        <f t="shared" si="3"/>
        <v>0</v>
      </c>
      <c r="AD11" s="61">
        <f>COUNTA('EXISTING SITES'!I21:M21)</f>
        <v>0</v>
      </c>
      <c r="AE11" t="b">
        <f>AND(T11=$AE$4,COUNTA('EXISTING SITES'!I21:M21)&gt;0)</f>
        <v>0</v>
      </c>
      <c r="AF11" t="b">
        <f t="shared" si="4"/>
        <v>0</v>
      </c>
      <c r="AG11" t="b">
        <f t="shared" si="5"/>
        <v>0</v>
      </c>
    </row>
    <row r="12" spans="1:34" x14ac:dyDescent="0.3">
      <c r="A12" s="10">
        <v>11</v>
      </c>
      <c r="B12" s="10" t="str">
        <f>IF('EXISTING SITES'!$B$11=D12,A12,"")</f>
        <v/>
      </c>
      <c r="C12" s="10" t="str">
        <f t="shared" si="0"/>
        <v/>
      </c>
      <c r="D12" s="5" t="s">
        <v>504</v>
      </c>
      <c r="E12" s="5" t="s">
        <v>9</v>
      </c>
      <c r="F12" s="5" t="s">
        <v>246</v>
      </c>
      <c r="G12" s="5" t="s">
        <v>793</v>
      </c>
      <c r="H12" s="5" t="s">
        <v>572</v>
      </c>
      <c r="I12" s="10" t="s">
        <v>197</v>
      </c>
      <c r="J12" s="10" t="s">
        <v>573</v>
      </c>
      <c r="K12" s="5" t="s">
        <v>550</v>
      </c>
      <c r="L12">
        <f t="shared" si="1"/>
        <v>44</v>
      </c>
      <c r="M12" s="5" t="s">
        <v>510</v>
      </c>
      <c r="O12" s="5" t="s">
        <v>504</v>
      </c>
      <c r="P12" s="5" t="s">
        <v>14</v>
      </c>
      <c r="R12" s="5" t="str">
        <f t="array" ref="R12">IFERROR(INDEX($P$2:$P$208,SMALL(IF($O$2:$O$208=EdCorp,ROW($P$2:$P$208)),ROW(11:11))-1,1),"")</f>
        <v/>
      </c>
      <c r="T12" s="52" t="str">
        <f>'EXISTING SITES'!H22</f>
        <v>Select Action Status</v>
      </c>
      <c r="U12" s="52" t="str">
        <f>'EXISTING SITES'!A22</f>
        <v/>
      </c>
      <c r="V12" s="52" t="str">
        <f>'EXISTING SITES'!B22</f>
        <v/>
      </c>
      <c r="W12" s="52" t="str">
        <f>IF('EXISTING SITES'!I22="",'EXISTING SITES'!C22,'EXISTING SITES'!I22)</f>
        <v/>
      </c>
      <c r="X12" s="52" t="str">
        <f>IF('EXISTING SITES'!J22="",'EXISTING SITES'!D22,'EXISTING SITES'!J22)</f>
        <v/>
      </c>
      <c r="Y12" s="33" t="str">
        <f>IF('EXISTING SITES'!K22="",'EXISTING SITES'!E22,'EXISTING SITES'!K22)</f>
        <v/>
      </c>
      <c r="Z12" s="33" t="str">
        <f>IF('EXISTING SITES'!L22="",'EXISTING SITES'!F22,'EXISTING SITES'!L22)</f>
        <v/>
      </c>
      <c r="AA12" s="33" t="str">
        <f>IF('EXISTING SITES'!M22="",'EXISTING SITES'!G22,'EXISTING SITES'!M22)</f>
        <v/>
      </c>
      <c r="AB12" s="33" t="str">
        <f t="shared" si="2"/>
        <v/>
      </c>
      <c r="AC12" s="61" t="b">
        <f t="shared" si="3"/>
        <v>0</v>
      </c>
      <c r="AD12" s="61">
        <f>COUNTA('EXISTING SITES'!I22:M22)</f>
        <v>0</v>
      </c>
      <c r="AE12" t="b">
        <f>AND(T12=$AE$4,COUNTA('EXISTING SITES'!I22:M22)&gt;0)</f>
        <v>0</v>
      </c>
      <c r="AF12" t="b">
        <f t="shared" si="4"/>
        <v>0</v>
      </c>
      <c r="AG12" t="b">
        <f t="shared" si="5"/>
        <v>0</v>
      </c>
    </row>
    <row r="13" spans="1:34" x14ac:dyDescent="0.3">
      <c r="A13" s="10">
        <v>12</v>
      </c>
      <c r="B13" s="10" t="str">
        <f>IF('EXISTING SITES'!$B$11=D13,A13,"")</f>
        <v/>
      </c>
      <c r="C13" s="10" t="str">
        <f t="shared" si="0"/>
        <v/>
      </c>
      <c r="D13" s="5" t="s">
        <v>504</v>
      </c>
      <c r="E13" s="5" t="s">
        <v>10</v>
      </c>
      <c r="F13" s="5" t="s">
        <v>247</v>
      </c>
      <c r="G13" s="5" t="s">
        <v>576</v>
      </c>
      <c r="H13" s="5" t="s">
        <v>572</v>
      </c>
      <c r="I13" s="10" t="s">
        <v>203</v>
      </c>
      <c r="J13" s="10" t="s">
        <v>573</v>
      </c>
      <c r="K13" s="5" t="s">
        <v>550</v>
      </c>
      <c r="L13">
        <f t="shared" si="1"/>
        <v>46</v>
      </c>
      <c r="M13" s="5" t="s">
        <v>503</v>
      </c>
      <c r="O13" s="5" t="s">
        <v>504</v>
      </c>
      <c r="P13" s="5" t="s">
        <v>15</v>
      </c>
      <c r="R13" s="5" t="str">
        <f t="array" ref="R13">IFERROR(INDEX($P$2:$P$208,SMALL(IF($O$2:$O$208=EdCorp,ROW($P$2:$P$208)),ROW(12:12))-1,1),"")</f>
        <v/>
      </c>
      <c r="T13" s="52" t="str">
        <f>'EXISTING SITES'!H23</f>
        <v>Select Action Status</v>
      </c>
      <c r="U13" s="52" t="str">
        <f>'EXISTING SITES'!A23</f>
        <v/>
      </c>
      <c r="V13" s="52" t="str">
        <f>'EXISTING SITES'!B23</f>
        <v/>
      </c>
      <c r="W13" s="52" t="str">
        <f>IF('EXISTING SITES'!I23="",'EXISTING SITES'!C23,'EXISTING SITES'!I23)</f>
        <v/>
      </c>
      <c r="X13" s="52" t="str">
        <f>IF('EXISTING SITES'!J23="",'EXISTING SITES'!D23,'EXISTING SITES'!J23)</f>
        <v/>
      </c>
      <c r="Y13" s="33" t="str">
        <f>IF('EXISTING SITES'!K23="",'EXISTING SITES'!E23,'EXISTING SITES'!K23)</f>
        <v/>
      </c>
      <c r="Z13" s="33" t="str">
        <f>IF('EXISTING SITES'!L23="",'EXISTING SITES'!F23,'EXISTING SITES'!L23)</f>
        <v/>
      </c>
      <c r="AA13" s="33" t="str">
        <f>IF('EXISTING SITES'!M23="",'EXISTING SITES'!G23,'EXISTING SITES'!M23)</f>
        <v/>
      </c>
      <c r="AB13" s="33" t="str">
        <f t="shared" si="2"/>
        <v/>
      </c>
      <c r="AC13" s="61" t="b">
        <f t="shared" si="3"/>
        <v>0</v>
      </c>
      <c r="AD13" s="61">
        <f>COUNTA('EXISTING SITES'!I23:M23)</f>
        <v>0</v>
      </c>
      <c r="AE13" t="b">
        <f>AND(T13=$AE$4,COUNTA('EXISTING SITES'!I23:M23)&gt;0)</f>
        <v>0</v>
      </c>
      <c r="AF13" t="b">
        <f t="shared" si="4"/>
        <v>0</v>
      </c>
      <c r="AG13" t="b">
        <f t="shared" si="5"/>
        <v>0</v>
      </c>
    </row>
    <row r="14" spans="1:34" x14ac:dyDescent="0.3">
      <c r="A14" s="10">
        <v>13</v>
      </c>
      <c r="B14" s="10" t="str">
        <f>IF('EXISTING SITES'!$B$11=D14,A14,"")</f>
        <v/>
      </c>
      <c r="C14" s="10" t="str">
        <f t="shared" si="0"/>
        <v/>
      </c>
      <c r="D14" s="5" t="s">
        <v>504</v>
      </c>
      <c r="E14" s="5" t="s">
        <v>10</v>
      </c>
      <c r="F14" s="5" t="s">
        <v>248</v>
      </c>
      <c r="G14" s="5" t="s">
        <v>571</v>
      </c>
      <c r="H14" s="5" t="s">
        <v>613</v>
      </c>
      <c r="I14" s="10" t="s">
        <v>200</v>
      </c>
      <c r="J14" s="10" t="s">
        <v>573</v>
      </c>
      <c r="K14" s="5" t="s">
        <v>550</v>
      </c>
      <c r="L14">
        <f t="shared" si="1"/>
        <v>56</v>
      </c>
      <c r="M14" s="5" t="s">
        <v>39</v>
      </c>
      <c r="O14" s="5" t="s">
        <v>504</v>
      </c>
      <c r="P14" s="5" t="s">
        <v>16</v>
      </c>
      <c r="R14" s="5" t="str">
        <f t="array" ref="R14">IFERROR(INDEX($P$2:$P$208,SMALL(IF($O$2:$O$208=EdCorp,ROW($P$2:$P$208)),ROW(13:13))-1,1),"")</f>
        <v/>
      </c>
      <c r="T14" s="52" t="str">
        <f>'EXISTING SITES'!H24</f>
        <v>Select Action Status</v>
      </c>
      <c r="U14" s="52" t="str">
        <f>'EXISTING SITES'!A24</f>
        <v/>
      </c>
      <c r="V14" s="52" t="str">
        <f>'EXISTING SITES'!B24</f>
        <v/>
      </c>
      <c r="W14" s="52" t="str">
        <f>IF('EXISTING SITES'!I24="",'EXISTING SITES'!C24,'EXISTING SITES'!I24)</f>
        <v/>
      </c>
      <c r="X14" s="52" t="str">
        <f>IF('EXISTING SITES'!J24="",'EXISTING SITES'!D24,'EXISTING SITES'!J24)</f>
        <v/>
      </c>
      <c r="Y14" s="33" t="str">
        <f>IF('EXISTING SITES'!K24="",'EXISTING SITES'!E24,'EXISTING SITES'!K24)</f>
        <v/>
      </c>
      <c r="Z14" s="33" t="str">
        <f>IF('EXISTING SITES'!L24="",'EXISTING SITES'!F24,'EXISTING SITES'!L24)</f>
        <v/>
      </c>
      <c r="AA14" s="33" t="str">
        <f>IF('EXISTING SITES'!M24="",'EXISTING SITES'!G24,'EXISTING SITES'!M24)</f>
        <v/>
      </c>
      <c r="AB14" s="33" t="str">
        <f t="shared" si="2"/>
        <v/>
      </c>
      <c r="AC14" s="61" t="b">
        <f t="shared" si="3"/>
        <v>0</v>
      </c>
      <c r="AD14" s="61">
        <f>COUNTA('EXISTING SITES'!I24:M24)</f>
        <v>0</v>
      </c>
      <c r="AE14" t="b">
        <f>AND(T14=$AE$4,COUNTA('EXISTING SITES'!I24:M24)&gt;0)</f>
        <v>0</v>
      </c>
      <c r="AF14" t="b">
        <f t="shared" si="4"/>
        <v>0</v>
      </c>
      <c r="AG14" t="b">
        <f t="shared" si="5"/>
        <v>0</v>
      </c>
    </row>
    <row r="15" spans="1:34" x14ac:dyDescent="0.3">
      <c r="A15" s="10">
        <v>14</v>
      </c>
      <c r="B15" s="10" t="str">
        <f>IF('EXISTING SITES'!$B$11=D15,A15,"")</f>
        <v/>
      </c>
      <c r="C15" s="10" t="str">
        <f t="shared" si="0"/>
        <v/>
      </c>
      <c r="D15" s="5" t="s">
        <v>504</v>
      </c>
      <c r="E15" s="5" t="s">
        <v>11</v>
      </c>
      <c r="F15" s="5" t="s">
        <v>249</v>
      </c>
      <c r="G15" s="5" t="s">
        <v>580</v>
      </c>
      <c r="H15" s="5" t="s">
        <v>572</v>
      </c>
      <c r="I15" s="10" t="s">
        <v>197</v>
      </c>
      <c r="J15" s="10" t="s">
        <v>579</v>
      </c>
      <c r="K15" s="5" t="s">
        <v>550</v>
      </c>
      <c r="L15">
        <f t="shared" si="1"/>
        <v>58</v>
      </c>
      <c r="M15" s="5" t="s">
        <v>41</v>
      </c>
      <c r="O15" s="5" t="s">
        <v>504</v>
      </c>
      <c r="P15" s="5" t="s">
        <v>17</v>
      </c>
      <c r="R15" s="5" t="str">
        <f t="array" ref="R15">IFERROR(INDEX($P$2:$P$208,SMALL(IF($O$2:$O$208=EdCorp,ROW($P$2:$P$208)),ROW(14:14))-1,1),"")</f>
        <v/>
      </c>
      <c r="T15" s="52" t="str">
        <f>'EXISTING SITES'!H25</f>
        <v>Select Action Status</v>
      </c>
      <c r="U15" s="52" t="str">
        <f>'EXISTING SITES'!A25</f>
        <v/>
      </c>
      <c r="V15" s="52" t="str">
        <f>'EXISTING SITES'!B25</f>
        <v/>
      </c>
      <c r="W15" s="52" t="str">
        <f>IF('EXISTING SITES'!I25="",'EXISTING SITES'!C25,'EXISTING SITES'!I25)</f>
        <v/>
      </c>
      <c r="X15" s="52" t="str">
        <f>IF('EXISTING SITES'!J25="",'EXISTING SITES'!D25,'EXISTING SITES'!J25)</f>
        <v/>
      </c>
      <c r="Y15" s="33" t="str">
        <f>IF('EXISTING SITES'!K25="",'EXISTING SITES'!E25,'EXISTING SITES'!K25)</f>
        <v/>
      </c>
      <c r="Z15" s="33" t="str">
        <f>IF('EXISTING SITES'!L25="",'EXISTING SITES'!F25,'EXISTING SITES'!L25)</f>
        <v/>
      </c>
      <c r="AA15" s="33" t="str">
        <f>IF('EXISTING SITES'!M25="",'EXISTING SITES'!G25,'EXISTING SITES'!M25)</f>
        <v/>
      </c>
      <c r="AB15" s="33" t="str">
        <f t="shared" si="2"/>
        <v/>
      </c>
      <c r="AC15" s="61" t="b">
        <f t="shared" si="3"/>
        <v>0</v>
      </c>
      <c r="AD15" s="61">
        <f>COUNTA('EXISTING SITES'!I25:M25)</f>
        <v>0</v>
      </c>
      <c r="AE15" t="b">
        <f>AND(T15=$AE$4,COUNTA('EXISTING SITES'!I25:M25)&gt;0)</f>
        <v>0</v>
      </c>
      <c r="AF15" t="b">
        <f t="shared" si="4"/>
        <v>0</v>
      </c>
      <c r="AG15" t="b">
        <f t="shared" si="5"/>
        <v>0</v>
      </c>
    </row>
    <row r="16" spans="1:34" x14ac:dyDescent="0.3">
      <c r="A16" s="10">
        <v>15</v>
      </c>
      <c r="B16" s="10" t="str">
        <f>IF('EXISTING SITES'!$B$11=D16,A16,"")</f>
        <v/>
      </c>
      <c r="C16" s="10" t="str">
        <f t="shared" si="0"/>
        <v/>
      </c>
      <c r="D16" s="5" t="s">
        <v>504</v>
      </c>
      <c r="E16" s="5" t="s">
        <v>11</v>
      </c>
      <c r="F16" s="5" t="s">
        <v>250</v>
      </c>
      <c r="G16" s="5" t="s">
        <v>578</v>
      </c>
      <c r="H16" s="5" t="s">
        <v>572</v>
      </c>
      <c r="I16" s="10" t="s">
        <v>198</v>
      </c>
      <c r="J16" s="10" t="s">
        <v>579</v>
      </c>
      <c r="K16" s="5" t="s">
        <v>550</v>
      </c>
      <c r="L16">
        <f t="shared" si="1"/>
        <v>59</v>
      </c>
      <c r="M16" s="5" t="s">
        <v>42</v>
      </c>
      <c r="O16" s="5" t="s">
        <v>523</v>
      </c>
      <c r="P16" s="5" t="s">
        <v>18</v>
      </c>
      <c r="R16" s="5" t="str">
        <f t="array" ref="R16">IFERROR(INDEX($P$2:$P$208,SMALL(IF($O$2:$O$208=EdCorp,ROW($P$2:$P$208)),ROW(15:15))-1,1),"")</f>
        <v/>
      </c>
      <c r="T16" s="52" t="str">
        <f>'EXISTING SITES'!H26</f>
        <v>Select Action Status</v>
      </c>
      <c r="U16" s="52" t="str">
        <f>'EXISTING SITES'!A26</f>
        <v/>
      </c>
      <c r="V16" s="52" t="str">
        <f>'EXISTING SITES'!B26</f>
        <v/>
      </c>
      <c r="W16" s="52" t="str">
        <f>IF('EXISTING SITES'!I26="",'EXISTING SITES'!C26,'EXISTING SITES'!I26)</f>
        <v/>
      </c>
      <c r="X16" s="52" t="str">
        <f>IF('EXISTING SITES'!J26="",'EXISTING SITES'!D26,'EXISTING SITES'!J26)</f>
        <v/>
      </c>
      <c r="Y16" s="33" t="str">
        <f>IF('EXISTING SITES'!K26="",'EXISTING SITES'!E26,'EXISTING SITES'!K26)</f>
        <v/>
      </c>
      <c r="Z16" s="33" t="str">
        <f>IF('EXISTING SITES'!L26="",'EXISTING SITES'!F26,'EXISTING SITES'!L26)</f>
        <v/>
      </c>
      <c r="AA16" s="33" t="str">
        <f>IF('EXISTING SITES'!M26="",'EXISTING SITES'!G26,'EXISTING SITES'!M26)</f>
        <v/>
      </c>
      <c r="AB16" s="33" t="str">
        <f t="shared" si="2"/>
        <v/>
      </c>
      <c r="AC16" s="61" t="b">
        <f t="shared" si="3"/>
        <v>0</v>
      </c>
      <c r="AD16" s="61">
        <f>COUNTA('EXISTING SITES'!I26:M26)</f>
        <v>0</v>
      </c>
      <c r="AE16" t="b">
        <f>AND(T16=$AE$4,COUNTA('EXISTING SITES'!I26:M26)&gt;0)</f>
        <v>0</v>
      </c>
      <c r="AF16" t="b">
        <f t="shared" si="4"/>
        <v>0</v>
      </c>
      <c r="AG16" t="b">
        <f t="shared" si="5"/>
        <v>0</v>
      </c>
    </row>
    <row r="17" spans="1:33" x14ac:dyDescent="0.3">
      <c r="A17" s="10">
        <v>16</v>
      </c>
      <c r="B17" s="10" t="str">
        <f>IF('EXISTING SITES'!$B$11=D17,A17,"")</f>
        <v/>
      </c>
      <c r="C17" s="10" t="str">
        <f t="shared" si="0"/>
        <v/>
      </c>
      <c r="D17" s="5" t="s">
        <v>504</v>
      </c>
      <c r="E17" s="5" t="s">
        <v>12</v>
      </c>
      <c r="F17" s="5" t="s">
        <v>251</v>
      </c>
      <c r="G17" s="5" t="s">
        <v>583</v>
      </c>
      <c r="H17" s="5" t="s">
        <v>572</v>
      </c>
      <c r="I17" s="10" t="s">
        <v>200</v>
      </c>
      <c r="J17" s="10" t="s">
        <v>582</v>
      </c>
      <c r="K17" s="5" t="s">
        <v>534</v>
      </c>
      <c r="L17">
        <f t="shared" si="1"/>
        <v>60</v>
      </c>
      <c r="M17" s="5" t="s">
        <v>514</v>
      </c>
      <c r="O17" s="5" t="s">
        <v>19</v>
      </c>
      <c r="P17" s="5" t="s">
        <v>19</v>
      </c>
      <c r="R17" s="5" t="str">
        <f t="array" ref="R17">IFERROR(INDEX($P$2:$P$208,SMALL(IF($O$2:$O$208=EdCorp,ROW($P$2:$P$208)),ROW(16:16))-1,1),"")</f>
        <v/>
      </c>
      <c r="T17" s="52" t="str">
        <f>'EXISTING SITES'!H27</f>
        <v>Select Action Status</v>
      </c>
      <c r="U17" s="52" t="str">
        <f>'EXISTING SITES'!A27</f>
        <v/>
      </c>
      <c r="V17" s="52" t="str">
        <f>'EXISTING SITES'!B27</f>
        <v/>
      </c>
      <c r="W17" s="52" t="str">
        <f>IF('EXISTING SITES'!I27="",'EXISTING SITES'!C27,'EXISTING SITES'!I27)</f>
        <v/>
      </c>
      <c r="X17" s="52" t="str">
        <f>IF('EXISTING SITES'!J27="",'EXISTING SITES'!D27,'EXISTING SITES'!J27)</f>
        <v/>
      </c>
      <c r="Y17" s="33" t="str">
        <f>IF('EXISTING SITES'!K27="",'EXISTING SITES'!E27,'EXISTING SITES'!K27)</f>
        <v/>
      </c>
      <c r="Z17" s="33" t="str">
        <f>IF('EXISTING SITES'!L27="",'EXISTING SITES'!F27,'EXISTING SITES'!L27)</f>
        <v/>
      </c>
      <c r="AA17" s="33" t="str">
        <f>IF('EXISTING SITES'!M27="",'EXISTING SITES'!G27,'EXISTING SITES'!M27)</f>
        <v/>
      </c>
      <c r="AB17" s="33" t="str">
        <f t="shared" si="2"/>
        <v/>
      </c>
      <c r="AC17" s="61" t="b">
        <f t="shared" si="3"/>
        <v>0</v>
      </c>
      <c r="AD17" s="61">
        <f>COUNTA('EXISTING SITES'!I27:M27)</f>
        <v>0</v>
      </c>
      <c r="AE17" t="b">
        <f>AND(T17=$AE$4,COUNTA('EXISTING SITES'!I27:M27)&gt;0)</f>
        <v>0</v>
      </c>
      <c r="AF17" t="b">
        <f t="shared" si="4"/>
        <v>0</v>
      </c>
      <c r="AG17" t="b">
        <f t="shared" si="5"/>
        <v>0</v>
      </c>
    </row>
    <row r="18" spans="1:33" x14ac:dyDescent="0.3">
      <c r="A18" s="10">
        <v>17</v>
      </c>
      <c r="B18" s="10" t="str">
        <f>IF('EXISTING SITES'!$B$11=D18,A18,"")</f>
        <v/>
      </c>
      <c r="C18" s="10" t="str">
        <f t="shared" si="0"/>
        <v/>
      </c>
      <c r="D18" s="5" t="s">
        <v>504</v>
      </c>
      <c r="E18" s="5" t="s">
        <v>12</v>
      </c>
      <c r="F18" s="5" t="s">
        <v>252</v>
      </c>
      <c r="G18" s="5" t="s">
        <v>581</v>
      </c>
      <c r="H18" s="5" t="s">
        <v>572</v>
      </c>
      <c r="I18" s="10" t="s">
        <v>203</v>
      </c>
      <c r="J18" s="10" t="s">
        <v>582</v>
      </c>
      <c r="K18" s="5" t="s">
        <v>550</v>
      </c>
      <c r="L18">
        <f t="shared" si="1"/>
        <v>66</v>
      </c>
      <c r="M18" s="5" t="s">
        <v>46</v>
      </c>
      <c r="O18" s="5" t="s">
        <v>513</v>
      </c>
      <c r="P18" s="5" t="s">
        <v>20</v>
      </c>
      <c r="R18" s="5" t="str">
        <f t="array" ref="R18">IFERROR(INDEX($P$2:$P$208,SMALL(IF($O$2:$O$208=EdCorp,ROW($P$2:$P$208)),ROW(17:17))-1,1),"")</f>
        <v/>
      </c>
      <c r="T18" s="52" t="str">
        <f>'EXISTING SITES'!H28</f>
        <v>Select Action Status</v>
      </c>
      <c r="U18" s="52" t="str">
        <f>'EXISTING SITES'!A28</f>
        <v/>
      </c>
      <c r="V18" s="52" t="str">
        <f>'EXISTING SITES'!B28</f>
        <v/>
      </c>
      <c r="W18" s="52" t="str">
        <f>IF('EXISTING SITES'!I28="",'EXISTING SITES'!C28,'EXISTING SITES'!I28)</f>
        <v/>
      </c>
      <c r="X18" s="52" t="str">
        <f>IF('EXISTING SITES'!J28="",'EXISTING SITES'!D28,'EXISTING SITES'!J28)</f>
        <v/>
      </c>
      <c r="Y18" s="33" t="str">
        <f>IF('EXISTING SITES'!K28="",'EXISTING SITES'!E28,'EXISTING SITES'!K28)</f>
        <v/>
      </c>
      <c r="Z18" s="33" t="str">
        <f>IF('EXISTING SITES'!L28="",'EXISTING SITES'!F28,'EXISTING SITES'!L28)</f>
        <v/>
      </c>
      <c r="AA18" s="33" t="str">
        <f>IF('EXISTING SITES'!M28="",'EXISTING SITES'!G28,'EXISTING SITES'!M28)</f>
        <v/>
      </c>
      <c r="AB18" s="33" t="str">
        <f t="shared" si="2"/>
        <v/>
      </c>
      <c r="AC18" s="61" t="b">
        <f t="shared" si="3"/>
        <v>0</v>
      </c>
      <c r="AD18" s="61">
        <f>COUNTA('EXISTING SITES'!I28:M28)</f>
        <v>0</v>
      </c>
      <c r="AE18" t="b">
        <f>AND(T18=$AE$4,COUNTA('EXISTING SITES'!I28:M28)&gt;0)</f>
        <v>0</v>
      </c>
      <c r="AF18" t="b">
        <f t="shared" si="4"/>
        <v>0</v>
      </c>
      <c r="AG18" t="b">
        <f t="shared" si="5"/>
        <v>0</v>
      </c>
    </row>
    <row r="19" spans="1:33" x14ac:dyDescent="0.3">
      <c r="A19" s="10">
        <v>18</v>
      </c>
      <c r="B19" s="10" t="str">
        <f>IF('EXISTING SITES'!$B$11=D19,A19,"")</f>
        <v/>
      </c>
      <c r="C19" s="10" t="str">
        <f t="shared" si="0"/>
        <v/>
      </c>
      <c r="D19" s="5" t="s">
        <v>504</v>
      </c>
      <c r="E19" s="5" t="s">
        <v>13</v>
      </c>
      <c r="F19" s="5" t="s">
        <v>253</v>
      </c>
      <c r="G19" s="5" t="s">
        <v>586</v>
      </c>
      <c r="H19" s="5" t="s">
        <v>572</v>
      </c>
      <c r="I19" s="10" t="s">
        <v>200</v>
      </c>
      <c r="J19" s="10" t="s">
        <v>573</v>
      </c>
      <c r="K19" s="5" t="s">
        <v>550</v>
      </c>
      <c r="L19">
        <f t="shared" si="1"/>
        <v>69</v>
      </c>
      <c r="M19" s="42" t="s">
        <v>49</v>
      </c>
      <c r="O19" s="5" t="s">
        <v>513</v>
      </c>
      <c r="P19" s="5" t="s">
        <v>21</v>
      </c>
      <c r="R19" s="5" t="str">
        <f t="array" ref="R19">IFERROR(INDEX($P$2:$P$208,SMALL(IF($O$2:$O$208=EdCorp,ROW($P$2:$P$208)),ROW(18:18))-1,1),"")</f>
        <v/>
      </c>
      <c r="T19" s="52" t="str">
        <f>'EXISTING SITES'!H29</f>
        <v>Select Action Status</v>
      </c>
      <c r="U19" s="52" t="str">
        <f>'EXISTING SITES'!A29</f>
        <v/>
      </c>
      <c r="V19" s="52" t="str">
        <f>'EXISTING SITES'!B29</f>
        <v/>
      </c>
      <c r="W19" s="52" t="str">
        <f>IF('EXISTING SITES'!I29="",'EXISTING SITES'!C29,'EXISTING SITES'!I29)</f>
        <v/>
      </c>
      <c r="X19" s="52" t="str">
        <f>IF('EXISTING SITES'!J29="",'EXISTING SITES'!D29,'EXISTING SITES'!J29)</f>
        <v/>
      </c>
      <c r="Y19" s="33" t="str">
        <f>IF('EXISTING SITES'!K29="",'EXISTING SITES'!E29,'EXISTING SITES'!K29)</f>
        <v/>
      </c>
      <c r="Z19" s="33" t="str">
        <f>IF('EXISTING SITES'!L29="",'EXISTING SITES'!F29,'EXISTING SITES'!L29)</f>
        <v/>
      </c>
      <c r="AA19" s="33" t="str">
        <f>IF('EXISTING SITES'!M29="",'EXISTING SITES'!G29,'EXISTING SITES'!M29)</f>
        <v/>
      </c>
      <c r="AB19" s="33" t="str">
        <f t="shared" si="2"/>
        <v/>
      </c>
      <c r="AC19" s="61" t="b">
        <f t="shared" si="3"/>
        <v>0</v>
      </c>
      <c r="AD19" s="61">
        <f>COUNTA('EXISTING SITES'!I29:M29)</f>
        <v>0</v>
      </c>
      <c r="AE19" t="b">
        <f>AND(T19=$AE$4,COUNTA('EXISTING SITES'!I29:M29)&gt;0)</f>
        <v>0</v>
      </c>
      <c r="AF19" t="b">
        <f t="shared" si="4"/>
        <v>0</v>
      </c>
      <c r="AG19" t="b">
        <f t="shared" si="5"/>
        <v>0</v>
      </c>
    </row>
    <row r="20" spans="1:33" x14ac:dyDescent="0.3">
      <c r="A20" s="10">
        <v>19</v>
      </c>
      <c r="B20" s="10" t="str">
        <f>IF('EXISTING SITES'!$B$11=D20,A20,"")</f>
        <v/>
      </c>
      <c r="C20" s="10" t="str">
        <f t="shared" si="0"/>
        <v/>
      </c>
      <c r="D20" s="5" t="s">
        <v>504</v>
      </c>
      <c r="E20" s="5" t="s">
        <v>13</v>
      </c>
      <c r="F20" s="5" t="s">
        <v>254</v>
      </c>
      <c r="G20" s="5" t="s">
        <v>585</v>
      </c>
      <c r="H20" s="5" t="s">
        <v>572</v>
      </c>
      <c r="I20" s="10" t="s">
        <v>197</v>
      </c>
      <c r="J20" s="10" t="s">
        <v>573</v>
      </c>
      <c r="K20" s="5" t="s">
        <v>550</v>
      </c>
      <c r="L20">
        <f t="shared" si="1"/>
        <v>286</v>
      </c>
      <c r="M20" s="42" t="s">
        <v>551</v>
      </c>
      <c r="O20" s="5" t="s">
        <v>22</v>
      </c>
      <c r="P20" s="5" t="s">
        <v>22</v>
      </c>
      <c r="R20" s="5" t="str">
        <f t="array" ref="R20">IFERROR(INDEX($P$2:$P$208,SMALL(IF($O$2:$O$208=EdCorp,ROW($P$2:$P$208)),ROW(19:19))-1,1),"")</f>
        <v/>
      </c>
      <c r="T20" s="52" t="str">
        <f>'EXISTING SITES'!H30</f>
        <v>Select Action Status</v>
      </c>
      <c r="U20" s="52" t="str">
        <f>'EXISTING SITES'!A30</f>
        <v/>
      </c>
      <c r="V20" s="52" t="str">
        <f>'EXISTING SITES'!B30</f>
        <v/>
      </c>
      <c r="W20" s="52" t="str">
        <f>IF('EXISTING SITES'!I30="",'EXISTING SITES'!C30,'EXISTING SITES'!I30)</f>
        <v/>
      </c>
      <c r="X20" s="52" t="str">
        <f>IF('EXISTING SITES'!J30="",'EXISTING SITES'!D30,'EXISTING SITES'!J30)</f>
        <v/>
      </c>
      <c r="Y20" s="33" t="str">
        <f>IF('EXISTING SITES'!K30="",'EXISTING SITES'!E30,'EXISTING SITES'!K30)</f>
        <v/>
      </c>
      <c r="Z20" s="33" t="str">
        <f>IF('EXISTING SITES'!L30="",'EXISTING SITES'!F30,'EXISTING SITES'!L30)</f>
        <v/>
      </c>
      <c r="AA20" s="33" t="str">
        <f>IF('EXISTING SITES'!M30="",'EXISTING SITES'!G30,'EXISTING SITES'!M30)</f>
        <v/>
      </c>
      <c r="AB20" s="33" t="str">
        <f t="shared" si="2"/>
        <v/>
      </c>
      <c r="AC20" s="61" t="b">
        <f t="shared" si="3"/>
        <v>0</v>
      </c>
      <c r="AD20" s="61">
        <f>COUNTA('EXISTING SITES'!I30:M30)</f>
        <v>0</v>
      </c>
      <c r="AE20" t="b">
        <f>AND(T20=$AE$4,COUNTA('EXISTING SITES'!I30:M30)&gt;0)</f>
        <v>0</v>
      </c>
      <c r="AF20" t="b">
        <f t="shared" si="4"/>
        <v>0</v>
      </c>
      <c r="AG20" t="b">
        <f t="shared" si="5"/>
        <v>0</v>
      </c>
    </row>
    <row r="21" spans="1:33" x14ac:dyDescent="0.3">
      <c r="A21" s="10">
        <v>20</v>
      </c>
      <c r="B21" s="10" t="str">
        <f>IF('EXISTING SITES'!$B$11=D21,A21,"")</f>
        <v/>
      </c>
      <c r="C21" s="10" t="str">
        <f t="shared" si="0"/>
        <v/>
      </c>
      <c r="D21" s="5" t="s">
        <v>504</v>
      </c>
      <c r="E21" s="5" t="s">
        <v>13</v>
      </c>
      <c r="F21" s="5" t="s">
        <v>255</v>
      </c>
      <c r="G21" s="5" t="s">
        <v>584</v>
      </c>
      <c r="H21" s="5" t="s">
        <v>572</v>
      </c>
      <c r="I21" s="10" t="s">
        <v>198</v>
      </c>
      <c r="J21" s="10" t="s">
        <v>573</v>
      </c>
      <c r="K21" s="5" t="s">
        <v>550</v>
      </c>
      <c r="L21">
        <f t="shared" si="1"/>
        <v>70</v>
      </c>
      <c r="M21" s="42" t="s">
        <v>50</v>
      </c>
      <c r="O21" s="5" t="s">
        <v>502</v>
      </c>
      <c r="P21" s="5" t="s">
        <v>23</v>
      </c>
      <c r="R21" s="5" t="str">
        <f t="array" ref="R21">IFERROR(INDEX($P$2:$P$208,SMALL(IF($O$2:$O$208=EdCorp,ROW($P$2:$P$208)),ROW(20:20))-1,1),"")</f>
        <v/>
      </c>
      <c r="T21" s="52" t="str">
        <f>'EXISTING SITES'!H31</f>
        <v>Select Action Status</v>
      </c>
      <c r="U21" s="52" t="str">
        <f>'EXISTING SITES'!A31</f>
        <v/>
      </c>
      <c r="V21" s="52" t="str">
        <f>'EXISTING SITES'!B31</f>
        <v/>
      </c>
      <c r="W21" s="52" t="str">
        <f>IF('EXISTING SITES'!I31="",'EXISTING SITES'!C31,'EXISTING SITES'!I31)</f>
        <v/>
      </c>
      <c r="X21" s="52" t="str">
        <f>IF('EXISTING SITES'!J31="",'EXISTING SITES'!D31,'EXISTING SITES'!J31)</f>
        <v/>
      </c>
      <c r="Y21" s="33" t="str">
        <f>IF('EXISTING SITES'!K31="",'EXISTING SITES'!E31,'EXISTING SITES'!K31)</f>
        <v/>
      </c>
      <c r="Z21" s="33" t="str">
        <f>IF('EXISTING SITES'!L31="",'EXISTING SITES'!F31,'EXISTING SITES'!L31)</f>
        <v/>
      </c>
      <c r="AA21" s="33" t="str">
        <f>IF('EXISTING SITES'!M31="",'EXISTING SITES'!G31,'EXISTING SITES'!M31)</f>
        <v/>
      </c>
      <c r="AB21" s="33" t="str">
        <f t="shared" si="2"/>
        <v/>
      </c>
      <c r="AC21" s="61" t="b">
        <f t="shared" si="3"/>
        <v>0</v>
      </c>
      <c r="AD21" s="61">
        <f>COUNTA('EXISTING SITES'!I31:M31)</f>
        <v>0</v>
      </c>
      <c r="AE21" t="b">
        <f>AND(T21=$AE$4,COUNTA('EXISTING SITES'!I31:M31)&gt;0)</f>
        <v>0</v>
      </c>
      <c r="AF21" t="b">
        <f t="shared" si="4"/>
        <v>0</v>
      </c>
      <c r="AG21" t="b">
        <f t="shared" si="5"/>
        <v>0</v>
      </c>
    </row>
    <row r="22" spans="1:33" x14ac:dyDescent="0.3">
      <c r="A22" s="10">
        <v>21</v>
      </c>
      <c r="B22" s="10" t="str">
        <f>IF('EXISTING SITES'!$B$11=D22,A22,"")</f>
        <v/>
      </c>
      <c r="C22" s="10" t="str">
        <f t="shared" si="0"/>
        <v/>
      </c>
      <c r="D22" s="5" t="s">
        <v>504</v>
      </c>
      <c r="E22" s="5" t="s">
        <v>14</v>
      </c>
      <c r="F22" s="5" t="s">
        <v>256</v>
      </c>
      <c r="G22" s="5" t="s">
        <v>587</v>
      </c>
      <c r="H22" s="5" t="s">
        <v>572</v>
      </c>
      <c r="I22" s="10" t="s">
        <v>203</v>
      </c>
      <c r="J22" s="10">
        <v>13</v>
      </c>
      <c r="K22" s="5" t="s">
        <v>541</v>
      </c>
      <c r="L22">
        <f t="shared" si="1"/>
        <v>71</v>
      </c>
      <c r="M22" s="5" t="s">
        <v>51</v>
      </c>
      <c r="O22" s="5" t="s">
        <v>498</v>
      </c>
      <c r="P22" s="5" t="s">
        <v>24</v>
      </c>
      <c r="R22" s="5" t="str">
        <f t="array" ref="R22">IFERROR(INDEX($P$2:$P$208,SMALL(IF($O$2:$O$208=EdCorp,ROW($P$2:$P$208)),ROW(21:21))-1,1),"")</f>
        <v/>
      </c>
      <c r="T22" s="52" t="str">
        <f>'EXISTING SITES'!H32</f>
        <v>Select Action Status</v>
      </c>
      <c r="U22" s="52" t="str">
        <f>'EXISTING SITES'!A32</f>
        <v/>
      </c>
      <c r="V22" s="52" t="str">
        <f>'EXISTING SITES'!B32</f>
        <v/>
      </c>
      <c r="W22" s="52" t="str">
        <f>IF('EXISTING SITES'!I32="",'EXISTING SITES'!C32,'EXISTING SITES'!I32)</f>
        <v/>
      </c>
      <c r="X22" s="52" t="str">
        <f>IF('EXISTING SITES'!J32="",'EXISTING SITES'!D32,'EXISTING SITES'!J32)</f>
        <v/>
      </c>
      <c r="Y22" s="33" t="str">
        <f>IF('EXISTING SITES'!K32="",'EXISTING SITES'!E32,'EXISTING SITES'!K32)</f>
        <v/>
      </c>
      <c r="Z22" s="33" t="str">
        <f>IF('EXISTING SITES'!L32="",'EXISTING SITES'!F32,'EXISTING SITES'!L32)</f>
        <v/>
      </c>
      <c r="AA22" s="33" t="str">
        <f>IF('EXISTING SITES'!M32="",'EXISTING SITES'!G32,'EXISTING SITES'!M32)</f>
        <v/>
      </c>
      <c r="AB22" s="33" t="str">
        <f t="shared" si="2"/>
        <v/>
      </c>
      <c r="AC22" s="61" t="b">
        <f t="shared" si="3"/>
        <v>0</v>
      </c>
      <c r="AD22" s="61">
        <f>COUNTA('EXISTING SITES'!I32:M32)</f>
        <v>0</v>
      </c>
      <c r="AE22" t="b">
        <f>AND(T22=$AE$4,COUNTA('EXISTING SITES'!I32:M32)&gt;0)</f>
        <v>0</v>
      </c>
      <c r="AF22" t="b">
        <f t="shared" si="4"/>
        <v>0</v>
      </c>
      <c r="AG22" t="b">
        <f t="shared" si="5"/>
        <v>0</v>
      </c>
    </row>
    <row r="23" spans="1:33" x14ac:dyDescent="0.3">
      <c r="A23" s="10">
        <v>22</v>
      </c>
      <c r="B23" s="10" t="str">
        <f>IF('EXISTING SITES'!$B$11=D23,A23,"")</f>
        <v/>
      </c>
      <c r="C23" s="10" t="str">
        <f t="shared" si="0"/>
        <v/>
      </c>
      <c r="D23" s="5" t="s">
        <v>504</v>
      </c>
      <c r="E23" s="5" t="s">
        <v>15</v>
      </c>
      <c r="F23" s="5" t="s">
        <v>257</v>
      </c>
      <c r="G23" s="5" t="s">
        <v>588</v>
      </c>
      <c r="H23" s="5" t="s">
        <v>572</v>
      </c>
      <c r="I23" s="10" t="s">
        <v>198</v>
      </c>
      <c r="J23" s="10" t="s">
        <v>573</v>
      </c>
      <c r="K23" s="5" t="s">
        <v>550</v>
      </c>
      <c r="L23">
        <f t="shared" si="1"/>
        <v>76</v>
      </c>
      <c r="M23" s="5" t="s">
        <v>522</v>
      </c>
      <c r="O23" s="5" t="s">
        <v>499</v>
      </c>
      <c r="P23" s="5" t="s">
        <v>25</v>
      </c>
      <c r="R23" s="5" t="str">
        <f t="array" ref="R23">IFERROR(INDEX($P$2:$P$208,SMALL(IF($O$2:$O$208=EdCorp,ROW($P$2:$P$208)),ROW(22:22))-1,1),"")</f>
        <v/>
      </c>
      <c r="T23" s="52" t="str">
        <f>'EXISTING SITES'!H33</f>
        <v>Select Action Status</v>
      </c>
      <c r="U23" s="52" t="str">
        <f>'EXISTING SITES'!A33</f>
        <v/>
      </c>
      <c r="V23" s="52" t="str">
        <f>'EXISTING SITES'!B33</f>
        <v/>
      </c>
      <c r="W23" s="52" t="str">
        <f>IF('EXISTING SITES'!I33="",'EXISTING SITES'!C33,'EXISTING SITES'!I33)</f>
        <v/>
      </c>
      <c r="X23" s="52" t="str">
        <f>IF('EXISTING SITES'!J33="",'EXISTING SITES'!D33,'EXISTING SITES'!J33)</f>
        <v/>
      </c>
      <c r="Y23" s="33" t="str">
        <f>IF('EXISTING SITES'!K33="",'EXISTING SITES'!E33,'EXISTING SITES'!K33)</f>
        <v/>
      </c>
      <c r="Z23" s="33" t="str">
        <f>IF('EXISTING SITES'!L33="",'EXISTING SITES'!F33,'EXISTING SITES'!L33)</f>
        <v/>
      </c>
      <c r="AA23" s="33" t="str">
        <f>IF('EXISTING SITES'!M33="",'EXISTING SITES'!G33,'EXISTING SITES'!M33)</f>
        <v/>
      </c>
      <c r="AB23" s="33" t="str">
        <f t="shared" si="2"/>
        <v/>
      </c>
      <c r="AC23" s="61" t="b">
        <f t="shared" si="3"/>
        <v>0</v>
      </c>
      <c r="AD23" s="61">
        <f>COUNTA('EXISTING SITES'!I33:M33)</f>
        <v>0</v>
      </c>
      <c r="AE23" t="b">
        <f>AND(T23=$AE$4,COUNTA('EXISTING SITES'!I33:M33)&gt;0)</f>
        <v>0</v>
      </c>
      <c r="AF23" t="b">
        <f t="shared" si="4"/>
        <v>0</v>
      </c>
      <c r="AG23" t="b">
        <f t="shared" si="5"/>
        <v>0</v>
      </c>
    </row>
    <row r="24" spans="1:33" x14ac:dyDescent="0.3">
      <c r="A24" s="10">
        <v>23</v>
      </c>
      <c r="B24" s="10" t="str">
        <f>IF('EXISTING SITES'!$B$11=D24,A24,"")</f>
        <v/>
      </c>
      <c r="C24" s="10" t="str">
        <f t="shared" si="0"/>
        <v/>
      </c>
      <c r="D24" s="5" t="s">
        <v>504</v>
      </c>
      <c r="E24" s="5" t="s">
        <v>15</v>
      </c>
      <c r="F24" s="5" t="s">
        <v>258</v>
      </c>
      <c r="G24" s="5" t="s">
        <v>794</v>
      </c>
      <c r="H24" s="5" t="s">
        <v>613</v>
      </c>
      <c r="I24" s="10" t="s">
        <v>204</v>
      </c>
      <c r="J24" s="10" t="s">
        <v>573</v>
      </c>
      <c r="K24" s="5" t="s">
        <v>550</v>
      </c>
      <c r="L24">
        <f t="shared" si="1"/>
        <v>78</v>
      </c>
      <c r="M24" s="42" t="s">
        <v>56</v>
      </c>
      <c r="O24" s="5" t="s">
        <v>507</v>
      </c>
      <c r="P24" s="5" t="s">
        <v>26</v>
      </c>
      <c r="R24" s="5" t="str">
        <f t="array" ref="R24">IFERROR(INDEX($P$2:$P$208,SMALL(IF($O$2:$O$208=EdCorp,ROW($P$2:$P$208)),ROW(23:23))-1,1),"")</f>
        <v/>
      </c>
      <c r="T24" s="52" t="str">
        <f>'EXISTING SITES'!H34</f>
        <v>Select Action Status</v>
      </c>
      <c r="U24" s="52" t="str">
        <f>'EXISTING SITES'!A34</f>
        <v/>
      </c>
      <c r="V24" s="52" t="str">
        <f>'EXISTING SITES'!B34</f>
        <v/>
      </c>
      <c r="W24" s="52" t="str">
        <f>IF('EXISTING SITES'!I34="",'EXISTING SITES'!C34,'EXISTING SITES'!I34)</f>
        <v/>
      </c>
      <c r="X24" s="52" t="str">
        <f>IF('EXISTING SITES'!J34="",'EXISTING SITES'!D34,'EXISTING SITES'!J34)</f>
        <v/>
      </c>
      <c r="Y24" s="33" t="str">
        <f>IF('EXISTING SITES'!K34="",'EXISTING SITES'!E34,'EXISTING SITES'!K34)</f>
        <v/>
      </c>
      <c r="Z24" s="33" t="str">
        <f>IF('EXISTING SITES'!L34="",'EXISTING SITES'!F34,'EXISTING SITES'!L34)</f>
        <v/>
      </c>
      <c r="AA24" s="33" t="str">
        <f>IF('EXISTING SITES'!M34="",'EXISTING SITES'!G34,'EXISTING SITES'!M34)</f>
        <v/>
      </c>
      <c r="AB24" s="33" t="str">
        <f t="shared" si="2"/>
        <v/>
      </c>
      <c r="AC24" s="61" t="b">
        <f t="shared" si="3"/>
        <v>0</v>
      </c>
      <c r="AD24" s="61">
        <f>COUNTA('EXISTING SITES'!I34:M34)</f>
        <v>0</v>
      </c>
      <c r="AE24" t="b">
        <f>AND(T24=$AE$4,COUNTA('EXISTING SITES'!I34:M34)&gt;0)</f>
        <v>0</v>
      </c>
      <c r="AF24" t="b">
        <f t="shared" si="4"/>
        <v>0</v>
      </c>
      <c r="AG24" t="b">
        <f t="shared" si="5"/>
        <v>0</v>
      </c>
    </row>
    <row r="25" spans="1:33" x14ac:dyDescent="0.3">
      <c r="A25" s="10">
        <v>24</v>
      </c>
      <c r="B25" s="10" t="str">
        <f>IF('EXISTING SITES'!$B$11=D25,A25,"")</f>
        <v/>
      </c>
      <c r="C25" s="10" t="str">
        <f t="shared" si="0"/>
        <v/>
      </c>
      <c r="D25" s="5" t="s">
        <v>504</v>
      </c>
      <c r="E25" s="5" t="s">
        <v>16</v>
      </c>
      <c r="F25" s="5" t="s">
        <v>259</v>
      </c>
      <c r="G25" s="5" t="s">
        <v>589</v>
      </c>
      <c r="H25" s="5" t="s">
        <v>572</v>
      </c>
      <c r="I25" s="10" t="s">
        <v>202</v>
      </c>
      <c r="J25" s="10" t="s">
        <v>579</v>
      </c>
      <c r="K25" s="5" t="s">
        <v>550</v>
      </c>
      <c r="L25">
        <f t="shared" si="1"/>
        <v>81</v>
      </c>
      <c r="M25" s="5" t="s">
        <v>58</v>
      </c>
      <c r="O25" s="5" t="s">
        <v>507</v>
      </c>
      <c r="P25" s="5" t="s">
        <v>27</v>
      </c>
      <c r="R25" s="5" t="str">
        <f t="array" ref="R25">IFERROR(INDEX($P$2:$P$208,SMALL(IF($O$2:$O$208=EdCorp,ROW($P$2:$P$208)),ROW(24:24))-1,1),"")</f>
        <v/>
      </c>
      <c r="T25" s="52" t="str">
        <f>'EXISTING SITES'!H35</f>
        <v>Select Action Status</v>
      </c>
      <c r="U25" s="52" t="str">
        <f>'EXISTING SITES'!A35</f>
        <v/>
      </c>
      <c r="V25" s="52" t="str">
        <f>'EXISTING SITES'!B35</f>
        <v/>
      </c>
      <c r="W25" s="52" t="str">
        <f>IF('EXISTING SITES'!I35="",'EXISTING SITES'!C35,'EXISTING SITES'!I35)</f>
        <v/>
      </c>
      <c r="X25" s="52" t="str">
        <f>IF('EXISTING SITES'!J35="",'EXISTING SITES'!D35,'EXISTING SITES'!J35)</f>
        <v/>
      </c>
      <c r="Y25" s="33" t="str">
        <f>IF('EXISTING SITES'!K35="",'EXISTING SITES'!E35,'EXISTING SITES'!K35)</f>
        <v/>
      </c>
      <c r="Z25" s="33" t="str">
        <f>IF('EXISTING SITES'!L35="",'EXISTING SITES'!F35,'EXISTING SITES'!L35)</f>
        <v/>
      </c>
      <c r="AA25" s="33" t="str">
        <f>IF('EXISTING SITES'!M35="",'EXISTING SITES'!G35,'EXISTING SITES'!M35)</f>
        <v/>
      </c>
      <c r="AB25" s="33" t="str">
        <f t="shared" si="2"/>
        <v/>
      </c>
      <c r="AC25" s="61" t="b">
        <f t="shared" si="3"/>
        <v>0</v>
      </c>
      <c r="AD25" s="61">
        <f>COUNTA('EXISTING SITES'!I35:M35)</f>
        <v>0</v>
      </c>
      <c r="AE25" t="b">
        <f>AND(T25=$AE$4,COUNTA('EXISTING SITES'!I35:M35)&gt;0)</f>
        <v>0</v>
      </c>
      <c r="AF25" t="b">
        <f t="shared" si="4"/>
        <v>0</v>
      </c>
      <c r="AG25" t="b">
        <f t="shared" si="5"/>
        <v>0</v>
      </c>
    </row>
    <row r="26" spans="1:33" x14ac:dyDescent="0.3">
      <c r="A26" s="10">
        <v>25</v>
      </c>
      <c r="B26" s="10" t="str">
        <f>IF('EXISTING SITES'!$B$11=D26,A26,"")</f>
        <v/>
      </c>
      <c r="C26" s="10" t="str">
        <f t="shared" si="0"/>
        <v/>
      </c>
      <c r="D26" s="5" t="s">
        <v>504</v>
      </c>
      <c r="E26" s="5" t="s">
        <v>17</v>
      </c>
      <c r="F26" s="5" t="s">
        <v>260</v>
      </c>
      <c r="G26" s="5" t="s">
        <v>590</v>
      </c>
      <c r="H26" s="5" t="s">
        <v>572</v>
      </c>
      <c r="I26" s="10" t="s">
        <v>197</v>
      </c>
      <c r="J26" s="10" t="s">
        <v>582</v>
      </c>
      <c r="K26" s="5" t="s">
        <v>550</v>
      </c>
      <c r="L26">
        <f t="shared" si="1"/>
        <v>83</v>
      </c>
      <c r="M26" s="5" t="s">
        <v>59</v>
      </c>
      <c r="O26" s="5" t="s">
        <v>507</v>
      </c>
      <c r="P26" s="5" t="s">
        <v>28</v>
      </c>
      <c r="R26" s="5" t="str">
        <f t="array" ref="R26">IFERROR(INDEX($P$2:$P$208,SMALL(IF($O$2:$O$208=EdCorp,ROW($P$2:$P$208)),ROW(25:25))-1,1),"")</f>
        <v/>
      </c>
      <c r="T26" s="52" t="str">
        <f>'EXISTING SITES'!H36</f>
        <v>Select Action Status</v>
      </c>
      <c r="U26" s="52" t="str">
        <f>'EXISTING SITES'!A36</f>
        <v/>
      </c>
      <c r="V26" s="52" t="str">
        <f>'EXISTING SITES'!B36</f>
        <v/>
      </c>
      <c r="W26" s="52" t="str">
        <f>IF('EXISTING SITES'!I36="",'EXISTING SITES'!C36,'EXISTING SITES'!I36)</f>
        <v/>
      </c>
      <c r="X26" s="52" t="str">
        <f>IF('EXISTING SITES'!J36="",'EXISTING SITES'!D36,'EXISTING SITES'!J36)</f>
        <v/>
      </c>
      <c r="Y26" s="33" t="str">
        <f>IF('EXISTING SITES'!K36="",'EXISTING SITES'!E36,'EXISTING SITES'!K36)</f>
        <v/>
      </c>
      <c r="Z26" s="33" t="str">
        <f>IF('EXISTING SITES'!L36="",'EXISTING SITES'!F36,'EXISTING SITES'!L36)</f>
        <v/>
      </c>
      <c r="AA26" s="33" t="str">
        <f>IF('EXISTING SITES'!M36="",'EXISTING SITES'!G36,'EXISTING SITES'!M36)</f>
        <v/>
      </c>
      <c r="AB26" s="33" t="str">
        <f t="shared" si="2"/>
        <v/>
      </c>
      <c r="AC26" s="61" t="b">
        <f t="shared" si="3"/>
        <v>0</v>
      </c>
      <c r="AD26" s="61">
        <f>COUNTA('EXISTING SITES'!I36:M36)</f>
        <v>0</v>
      </c>
      <c r="AE26" t="b">
        <f>AND(T26=$AE$4,COUNTA('EXISTING SITES'!I36:M36)&gt;0)</f>
        <v>0</v>
      </c>
      <c r="AF26" t="b">
        <f t="shared" si="4"/>
        <v>0</v>
      </c>
      <c r="AG26" t="b">
        <f t="shared" si="5"/>
        <v>0</v>
      </c>
    </row>
    <row r="27" spans="1:33" x14ac:dyDescent="0.3">
      <c r="A27" s="10">
        <v>26</v>
      </c>
      <c r="B27" s="10" t="str">
        <f>IF('EXISTING SITES'!$B$11=D27,A27,"")</f>
        <v/>
      </c>
      <c r="C27" s="10" t="str">
        <f t="shared" si="0"/>
        <v/>
      </c>
      <c r="D27" s="5" t="s">
        <v>523</v>
      </c>
      <c r="E27" s="5" t="s">
        <v>18</v>
      </c>
      <c r="F27" s="5" t="s">
        <v>261</v>
      </c>
      <c r="G27" s="5" t="s">
        <v>593</v>
      </c>
      <c r="H27" s="5" t="s">
        <v>592</v>
      </c>
      <c r="I27" s="10" t="s">
        <v>205</v>
      </c>
      <c r="J27" s="10" t="s">
        <v>592</v>
      </c>
      <c r="K27" s="5" t="s">
        <v>541</v>
      </c>
      <c r="L27">
        <f t="shared" si="1"/>
        <v>36</v>
      </c>
      <c r="M27" s="5" t="s">
        <v>498</v>
      </c>
      <c r="O27" s="5" t="s">
        <v>507</v>
      </c>
      <c r="P27" s="5" t="s">
        <v>29</v>
      </c>
      <c r="R27" s="5" t="str">
        <f t="array" ref="R27">IFERROR(INDEX($P$2:$P$208,SMALL(IF($O$2:$O$208=EdCorp,ROW($P$2:$P$208)),ROW(26:26))-1,1),"")</f>
        <v/>
      </c>
      <c r="T27" s="52" t="str">
        <f>'EXISTING SITES'!H37</f>
        <v>Select Action Status</v>
      </c>
      <c r="U27" s="52" t="str">
        <f>'EXISTING SITES'!A37</f>
        <v/>
      </c>
      <c r="V27" s="52" t="str">
        <f>'EXISTING SITES'!B37</f>
        <v/>
      </c>
      <c r="W27" s="52" t="str">
        <f>IF('EXISTING SITES'!I37="",'EXISTING SITES'!C37,'EXISTING SITES'!I37)</f>
        <v/>
      </c>
      <c r="X27" s="52" t="str">
        <f>IF('EXISTING SITES'!J37="",'EXISTING SITES'!D37,'EXISTING SITES'!J37)</f>
        <v/>
      </c>
      <c r="Y27" s="33" t="str">
        <f>IF('EXISTING SITES'!K37="",'EXISTING SITES'!E37,'EXISTING SITES'!K37)</f>
        <v/>
      </c>
      <c r="Z27" s="33" t="str">
        <f>IF('EXISTING SITES'!L37="",'EXISTING SITES'!F37,'EXISTING SITES'!L37)</f>
        <v/>
      </c>
      <c r="AA27" s="33" t="str">
        <f>IF('EXISTING SITES'!M37="",'EXISTING SITES'!G37,'EXISTING SITES'!M37)</f>
        <v/>
      </c>
      <c r="AB27" s="33" t="str">
        <f t="shared" si="2"/>
        <v/>
      </c>
      <c r="AC27" s="61" t="b">
        <f t="shared" si="3"/>
        <v>0</v>
      </c>
      <c r="AD27" s="61">
        <f>COUNTA('EXISTING SITES'!I37:M37)</f>
        <v>0</v>
      </c>
      <c r="AE27" t="b">
        <f>AND(T27=$AE$4,COUNTA('EXISTING SITES'!I37:M37)&gt;0)</f>
        <v>0</v>
      </c>
      <c r="AF27" t="b">
        <f t="shared" si="4"/>
        <v>0</v>
      </c>
      <c r="AG27" t="b">
        <f t="shared" si="5"/>
        <v>0</v>
      </c>
    </row>
    <row r="28" spans="1:33" x14ac:dyDescent="0.3">
      <c r="A28" s="10">
        <v>27</v>
      </c>
      <c r="B28" s="10" t="str">
        <f>IF('EXISTING SITES'!$B$11=D28,A28,"")</f>
        <v/>
      </c>
      <c r="C28" s="10" t="str">
        <f t="shared" si="0"/>
        <v/>
      </c>
      <c r="D28" s="5" t="s">
        <v>523</v>
      </c>
      <c r="E28" s="5" t="s">
        <v>18</v>
      </c>
      <c r="F28" s="5" t="s">
        <v>262</v>
      </c>
      <c r="G28" s="5" t="s">
        <v>591</v>
      </c>
      <c r="H28" s="5" t="s">
        <v>592</v>
      </c>
      <c r="I28" s="10" t="s">
        <v>206</v>
      </c>
      <c r="J28" s="10" t="s">
        <v>592</v>
      </c>
      <c r="K28" s="5" t="s">
        <v>541</v>
      </c>
      <c r="L28">
        <f t="shared" si="1"/>
        <v>87</v>
      </c>
      <c r="M28" s="42" t="s">
        <v>61</v>
      </c>
      <c r="O28" s="5" t="s">
        <v>510</v>
      </c>
      <c r="P28" s="5" t="s">
        <v>30</v>
      </c>
      <c r="R28" s="5" t="str">
        <f t="array" ref="R28">IFERROR(INDEX($P$2:$P$208,SMALL(IF($O$2:$O$208=EdCorp,ROW($P$2:$P$208)),ROW(27:27))-1,1),"")</f>
        <v/>
      </c>
      <c r="T28" s="52" t="str">
        <f>'EXISTING SITES'!H38</f>
        <v>Select Action Status</v>
      </c>
      <c r="U28" s="52" t="str">
        <f>'EXISTING SITES'!A38</f>
        <v/>
      </c>
      <c r="V28" s="52" t="str">
        <f>'EXISTING SITES'!B38</f>
        <v/>
      </c>
      <c r="W28" s="52" t="str">
        <f>IF('EXISTING SITES'!I38="",'EXISTING SITES'!C38,'EXISTING SITES'!I38)</f>
        <v/>
      </c>
      <c r="X28" s="52" t="str">
        <f>IF('EXISTING SITES'!J38="",'EXISTING SITES'!D38,'EXISTING SITES'!J38)</f>
        <v/>
      </c>
      <c r="Y28" s="33" t="str">
        <f>IF('EXISTING SITES'!K38="",'EXISTING SITES'!E38,'EXISTING SITES'!K38)</f>
        <v/>
      </c>
      <c r="Z28" s="33" t="str">
        <f>IF('EXISTING SITES'!L38="",'EXISTING SITES'!F38,'EXISTING SITES'!L38)</f>
        <v/>
      </c>
      <c r="AA28" s="33" t="str">
        <f>IF('EXISTING SITES'!M38="",'EXISTING SITES'!G38,'EXISTING SITES'!M38)</f>
        <v/>
      </c>
      <c r="AB28" s="33" t="str">
        <f t="shared" si="2"/>
        <v/>
      </c>
      <c r="AC28" s="61" t="b">
        <f t="shared" si="3"/>
        <v>0</v>
      </c>
      <c r="AD28" s="61">
        <f>COUNTA('EXISTING SITES'!I38:M38)</f>
        <v>0</v>
      </c>
      <c r="AE28" t="b">
        <f>AND(T28=$AE$4,COUNTA('EXISTING SITES'!I38:M38)&gt;0)</f>
        <v>0</v>
      </c>
      <c r="AF28" t="b">
        <f t="shared" si="4"/>
        <v>0</v>
      </c>
      <c r="AG28" t="b">
        <f t="shared" si="5"/>
        <v>0</v>
      </c>
    </row>
    <row r="29" spans="1:33" x14ac:dyDescent="0.3">
      <c r="A29" s="10">
        <v>28</v>
      </c>
      <c r="B29" s="10" t="str">
        <f>IF('EXISTING SITES'!$B$11=D29,A29,"")</f>
        <v/>
      </c>
      <c r="C29" s="10" t="str">
        <f t="shared" si="0"/>
        <v/>
      </c>
      <c r="D29" s="5" t="s">
        <v>19</v>
      </c>
      <c r="E29" s="5" t="s">
        <v>19</v>
      </c>
      <c r="F29" s="5" t="s">
        <v>263</v>
      </c>
      <c r="G29" s="5" t="s">
        <v>787</v>
      </c>
      <c r="H29" s="5" t="s">
        <v>592</v>
      </c>
      <c r="I29" s="10" t="s">
        <v>200</v>
      </c>
      <c r="J29" s="10" t="s">
        <v>592</v>
      </c>
      <c r="K29" s="5" t="s">
        <v>541</v>
      </c>
      <c r="L29">
        <f t="shared" si="1"/>
        <v>52</v>
      </c>
      <c r="M29" s="5" t="s">
        <v>511</v>
      </c>
      <c r="O29" s="5" t="s">
        <v>510</v>
      </c>
      <c r="P29" s="5" t="s">
        <v>31</v>
      </c>
      <c r="R29" s="5" t="str">
        <f t="array" ref="R29">IFERROR(INDEX($P$2:$P$208,SMALL(IF($O$2:$O$208=EdCorp,ROW($P$2:$P$208)),ROW(28:28))-1,1),"")</f>
        <v/>
      </c>
      <c r="T29" s="52" t="str">
        <f>'EXISTING SITES'!H39</f>
        <v>Select Action Status</v>
      </c>
      <c r="U29" s="52" t="str">
        <f>'EXISTING SITES'!A39</f>
        <v/>
      </c>
      <c r="V29" s="52" t="str">
        <f>'EXISTING SITES'!B39</f>
        <v/>
      </c>
      <c r="W29" s="52" t="str">
        <f>IF('EXISTING SITES'!I39="",'EXISTING SITES'!C39,'EXISTING SITES'!I39)</f>
        <v/>
      </c>
      <c r="X29" s="52" t="str">
        <f>IF('EXISTING SITES'!J39="",'EXISTING SITES'!D39,'EXISTING SITES'!J39)</f>
        <v/>
      </c>
      <c r="Y29" s="33" t="str">
        <f>IF('EXISTING SITES'!K39="",'EXISTING SITES'!E39,'EXISTING SITES'!K39)</f>
        <v/>
      </c>
      <c r="Z29" s="33" t="str">
        <f>IF('EXISTING SITES'!L39="",'EXISTING SITES'!F39,'EXISTING SITES'!L39)</f>
        <v/>
      </c>
      <c r="AA29" s="33" t="str">
        <f>IF('EXISTING SITES'!M39="",'EXISTING SITES'!G39,'EXISTING SITES'!M39)</f>
        <v/>
      </c>
      <c r="AB29" s="33" t="str">
        <f t="shared" si="2"/>
        <v/>
      </c>
      <c r="AC29" s="61" t="b">
        <f t="shared" si="3"/>
        <v>0</v>
      </c>
      <c r="AD29" s="61">
        <f>COUNTA('EXISTING SITES'!I39:M39)</f>
        <v>0</v>
      </c>
      <c r="AE29" t="b">
        <f>AND(T29=$AE$4,COUNTA('EXISTING SITES'!I39:M39)&gt;0)</f>
        <v>0</v>
      </c>
      <c r="AF29" t="b">
        <f t="shared" si="4"/>
        <v>0</v>
      </c>
      <c r="AG29" t="b">
        <f t="shared" si="5"/>
        <v>0</v>
      </c>
    </row>
    <row r="30" spans="1:33" x14ac:dyDescent="0.3">
      <c r="A30" s="10">
        <v>29</v>
      </c>
      <c r="B30" s="10" t="str">
        <f>IF('EXISTING SITES'!$B$11=D30,A30,"")</f>
        <v/>
      </c>
      <c r="C30" s="10" t="str">
        <f t="shared" si="0"/>
        <v/>
      </c>
      <c r="D30" s="5" t="s">
        <v>513</v>
      </c>
      <c r="E30" s="5" t="s">
        <v>20</v>
      </c>
      <c r="F30" s="5" t="s">
        <v>264</v>
      </c>
      <c r="G30" s="5" t="s">
        <v>594</v>
      </c>
      <c r="H30" s="5" t="s">
        <v>595</v>
      </c>
      <c r="I30" s="10" t="s">
        <v>206</v>
      </c>
      <c r="J30" s="10">
        <v>4</v>
      </c>
      <c r="K30" s="5" t="s">
        <v>541</v>
      </c>
      <c r="L30">
        <f t="shared" si="1"/>
        <v>98</v>
      </c>
      <c r="M30" s="5" t="s">
        <v>518</v>
      </c>
      <c r="O30" s="5" t="s">
        <v>503</v>
      </c>
      <c r="P30" s="5" t="s">
        <v>32</v>
      </c>
      <c r="R30" s="5" t="str">
        <f t="array" ref="R30">IFERROR(INDEX($P$2:$P$208,SMALL(IF($O$2:$O$208=EdCorp,ROW($P$2:$P$208)),ROW(29:29))-1,1),"")</f>
        <v/>
      </c>
      <c r="T30" s="52" t="str">
        <f>'EXISTING SITES'!H40</f>
        <v>Select Action Status</v>
      </c>
      <c r="U30" s="52" t="str">
        <f>'EXISTING SITES'!A40</f>
        <v/>
      </c>
      <c r="V30" s="52" t="str">
        <f>'EXISTING SITES'!B40</f>
        <v/>
      </c>
      <c r="W30" s="52" t="str">
        <f>IF('EXISTING SITES'!I40="",'EXISTING SITES'!C40,'EXISTING SITES'!I40)</f>
        <v/>
      </c>
      <c r="X30" s="52" t="str">
        <f>IF('EXISTING SITES'!J40="",'EXISTING SITES'!D40,'EXISTING SITES'!J40)</f>
        <v/>
      </c>
      <c r="Y30" s="33" t="str">
        <f>IF('EXISTING SITES'!K40="",'EXISTING SITES'!E40,'EXISTING SITES'!K40)</f>
        <v/>
      </c>
      <c r="Z30" s="33" t="str">
        <f>IF('EXISTING SITES'!L40="",'EXISTING SITES'!F40,'EXISTING SITES'!L40)</f>
        <v/>
      </c>
      <c r="AA30" s="33" t="str">
        <f>IF('EXISTING SITES'!M40="",'EXISTING SITES'!G40,'EXISTING SITES'!M40)</f>
        <v/>
      </c>
      <c r="AB30" s="33" t="str">
        <f t="shared" si="2"/>
        <v/>
      </c>
      <c r="AC30" s="61" t="b">
        <f t="shared" si="3"/>
        <v>0</v>
      </c>
      <c r="AD30" s="61">
        <f>COUNTA('EXISTING SITES'!I40:M40)</f>
        <v>0</v>
      </c>
      <c r="AE30" t="b">
        <f>AND(T30=$AE$4,COUNTA('EXISTING SITES'!I40:M40)&gt;0)</f>
        <v>0</v>
      </c>
      <c r="AF30" t="b">
        <f t="shared" si="4"/>
        <v>0</v>
      </c>
      <c r="AG30" t="b">
        <f t="shared" si="5"/>
        <v>0</v>
      </c>
    </row>
    <row r="31" spans="1:33" x14ac:dyDescent="0.3">
      <c r="A31" s="10">
        <v>30</v>
      </c>
      <c r="B31" s="10" t="str">
        <f>IF('EXISTING SITES'!$B$11=D31,A31,"")</f>
        <v/>
      </c>
      <c r="C31" s="10" t="str">
        <f t="shared" si="0"/>
        <v/>
      </c>
      <c r="D31" s="5" t="s">
        <v>513</v>
      </c>
      <c r="E31" s="5" t="s">
        <v>21</v>
      </c>
      <c r="F31" s="5" t="s">
        <v>265</v>
      </c>
      <c r="G31" s="5" t="s">
        <v>596</v>
      </c>
      <c r="H31" s="5" t="s">
        <v>568</v>
      </c>
      <c r="I31" s="10" t="s">
        <v>206</v>
      </c>
      <c r="J31" s="10" t="s">
        <v>597</v>
      </c>
      <c r="K31" s="5" t="s">
        <v>541</v>
      </c>
      <c r="L31">
        <f t="shared" si="1"/>
        <v>285</v>
      </c>
      <c r="M31" s="42" t="s">
        <v>552</v>
      </c>
      <c r="O31" s="5" t="s">
        <v>503</v>
      </c>
      <c r="P31" s="5" t="s">
        <v>33</v>
      </c>
      <c r="R31" s="5" t="str">
        <f t="array" ref="R31">IFERROR(INDEX($P$2:$P$208,SMALL(IF($O$2:$O$208=EdCorp,ROW($P$2:$P$208)),ROW(30:30))-1,1),"")</f>
        <v/>
      </c>
      <c r="T31" s="52" t="str">
        <f>'EXISTING SITES'!H41</f>
        <v>Select Action Status</v>
      </c>
      <c r="U31" s="52" t="str">
        <f>'EXISTING SITES'!A41</f>
        <v/>
      </c>
      <c r="V31" s="52" t="str">
        <f>'EXISTING SITES'!B41</f>
        <v/>
      </c>
      <c r="W31" s="52" t="str">
        <f>IF('EXISTING SITES'!I41="",'EXISTING SITES'!C41,'EXISTING SITES'!I41)</f>
        <v/>
      </c>
      <c r="X31" s="52" t="str">
        <f>IF('EXISTING SITES'!J41="",'EXISTING SITES'!D41,'EXISTING SITES'!J41)</f>
        <v/>
      </c>
      <c r="Y31" s="33" t="str">
        <f>IF('EXISTING SITES'!K41="",'EXISTING SITES'!E41,'EXISTING SITES'!K41)</f>
        <v/>
      </c>
      <c r="Z31" s="33" t="str">
        <f>IF('EXISTING SITES'!L41="",'EXISTING SITES'!F41,'EXISTING SITES'!L41)</f>
        <v/>
      </c>
      <c r="AA31" s="33" t="str">
        <f>IF('EXISTING SITES'!M41="",'EXISTING SITES'!G41,'EXISTING SITES'!M41)</f>
        <v/>
      </c>
      <c r="AB31" s="33" t="str">
        <f t="shared" si="2"/>
        <v/>
      </c>
      <c r="AC31" s="61" t="b">
        <f t="shared" si="3"/>
        <v>0</v>
      </c>
      <c r="AD31" s="61">
        <f>COUNTA('EXISTING SITES'!I41:M41)</f>
        <v>0</v>
      </c>
      <c r="AE31" t="b">
        <f>AND(T31=$AE$4,COUNTA('EXISTING SITES'!I41:M41)&gt;0)</f>
        <v>0</v>
      </c>
      <c r="AF31" t="b">
        <f t="shared" si="4"/>
        <v>0</v>
      </c>
      <c r="AG31" t="b">
        <f t="shared" si="5"/>
        <v>0</v>
      </c>
    </row>
    <row r="32" spans="1:33" x14ac:dyDescent="0.3">
      <c r="A32" s="10">
        <v>31</v>
      </c>
      <c r="B32" s="10" t="str">
        <f>IF('EXISTING SITES'!$B$11=D32,A32,"")</f>
        <v/>
      </c>
      <c r="C32" s="10" t="str">
        <f t="shared" si="0"/>
        <v/>
      </c>
      <c r="D32" s="5" t="s">
        <v>22</v>
      </c>
      <c r="E32" s="5" t="s">
        <v>22</v>
      </c>
      <c r="F32" s="5" t="s">
        <v>266</v>
      </c>
      <c r="G32" s="5" t="s">
        <v>598</v>
      </c>
      <c r="H32" s="5" t="s">
        <v>568</v>
      </c>
      <c r="I32" s="10">
        <v>6</v>
      </c>
      <c r="J32" s="10" t="s">
        <v>597</v>
      </c>
      <c r="K32" s="5" t="s">
        <v>541</v>
      </c>
      <c r="L32">
        <f t="shared" si="1"/>
        <v>105</v>
      </c>
      <c r="M32" s="5" t="s">
        <v>501</v>
      </c>
      <c r="O32" s="5" t="s">
        <v>503</v>
      </c>
      <c r="P32" s="5" t="s">
        <v>34</v>
      </c>
      <c r="R32" s="5" t="str">
        <f t="array" ref="R32">IFERROR(INDEX($P$2:$P$208,SMALL(IF($O$2:$O$208=EdCorp,ROW($P$2:$P$208)),ROW(31:31))-1,1),"")</f>
        <v/>
      </c>
      <c r="T32" s="52" t="str">
        <f>'EXISTING SITES'!H42</f>
        <v>Select Action Status</v>
      </c>
      <c r="U32" s="52" t="str">
        <f>'EXISTING SITES'!A42</f>
        <v/>
      </c>
      <c r="V32" s="52" t="str">
        <f>'EXISTING SITES'!B42</f>
        <v/>
      </c>
      <c r="W32" s="52" t="str">
        <f>IF('EXISTING SITES'!I42="",'EXISTING SITES'!C42,'EXISTING SITES'!I42)</f>
        <v/>
      </c>
      <c r="X32" s="52" t="str">
        <f>IF('EXISTING SITES'!J42="",'EXISTING SITES'!D42,'EXISTING SITES'!J42)</f>
        <v/>
      </c>
      <c r="Y32" s="33" t="str">
        <f>IF('EXISTING SITES'!K42="",'EXISTING SITES'!E42,'EXISTING SITES'!K42)</f>
        <v/>
      </c>
      <c r="Z32" s="33" t="str">
        <f>IF('EXISTING SITES'!L42="",'EXISTING SITES'!F42,'EXISTING SITES'!L42)</f>
        <v/>
      </c>
      <c r="AA32" s="33" t="str">
        <f>IF('EXISTING SITES'!M42="",'EXISTING SITES'!G42,'EXISTING SITES'!M42)</f>
        <v/>
      </c>
      <c r="AB32" s="33" t="str">
        <f t="shared" si="2"/>
        <v/>
      </c>
      <c r="AC32" s="61" t="b">
        <f t="shared" si="3"/>
        <v>0</v>
      </c>
      <c r="AD32" s="61">
        <f>COUNTA('EXISTING SITES'!I42:M42)</f>
        <v>0</v>
      </c>
      <c r="AE32" t="b">
        <f>AND(T32=$AE$4,COUNTA('EXISTING SITES'!I42:M42)&gt;0)</f>
        <v>0</v>
      </c>
      <c r="AF32" t="b">
        <f t="shared" si="4"/>
        <v>0</v>
      </c>
      <c r="AG32" t="b">
        <f t="shared" si="5"/>
        <v>0</v>
      </c>
    </row>
    <row r="33" spans="1:33" x14ac:dyDescent="0.3">
      <c r="A33" s="10">
        <v>32</v>
      </c>
      <c r="B33" s="10" t="str">
        <f>IF('EXISTING SITES'!$B$11=D33,A33,"")</f>
        <v/>
      </c>
      <c r="C33" s="10" t="str">
        <f t="shared" si="0"/>
        <v/>
      </c>
      <c r="D33" s="5" t="s">
        <v>22</v>
      </c>
      <c r="E33" s="5" t="s">
        <v>22</v>
      </c>
      <c r="F33" s="5" t="s">
        <v>267</v>
      </c>
      <c r="G33" s="5" t="s">
        <v>600</v>
      </c>
      <c r="H33" s="5" t="s">
        <v>568</v>
      </c>
      <c r="I33" s="10">
        <v>8</v>
      </c>
      <c r="J33" s="10" t="s">
        <v>597</v>
      </c>
      <c r="K33" s="5" t="s">
        <v>541</v>
      </c>
      <c r="L33">
        <f t="shared" si="1"/>
        <v>108</v>
      </c>
      <c r="M33" s="43" t="s">
        <v>72</v>
      </c>
      <c r="O33" s="5" t="s">
        <v>503</v>
      </c>
      <c r="P33" s="5" t="s">
        <v>35</v>
      </c>
      <c r="R33" s="5" t="str">
        <f t="array" ref="R33">IFERROR(INDEX($P$2:$P$208,SMALL(IF($O$2:$O$208=EdCorp,ROW($P$2:$P$208)),ROW(32:32))-1,1),"")</f>
        <v/>
      </c>
      <c r="T33" s="52" t="str">
        <f>'EXISTING SITES'!H43</f>
        <v>Select Action Status</v>
      </c>
      <c r="U33" s="52" t="str">
        <f>'EXISTING SITES'!A43</f>
        <v/>
      </c>
      <c r="V33" s="52" t="str">
        <f>'EXISTING SITES'!B43</f>
        <v/>
      </c>
      <c r="W33" s="52" t="str">
        <f>IF('EXISTING SITES'!I43="",'EXISTING SITES'!C43,'EXISTING SITES'!I43)</f>
        <v/>
      </c>
      <c r="X33" s="52" t="str">
        <f>IF('EXISTING SITES'!J43="",'EXISTING SITES'!D43,'EXISTING SITES'!J43)</f>
        <v/>
      </c>
      <c r="Y33" s="33" t="str">
        <f>IF('EXISTING SITES'!K43="",'EXISTING SITES'!E43,'EXISTING SITES'!K43)</f>
        <v/>
      </c>
      <c r="Z33" s="33" t="str">
        <f>IF('EXISTING SITES'!L43="",'EXISTING SITES'!F43,'EXISTING SITES'!L43)</f>
        <v/>
      </c>
      <c r="AA33" s="33" t="str">
        <f>IF('EXISTING SITES'!M43="",'EXISTING SITES'!G43,'EXISTING SITES'!M43)</f>
        <v/>
      </c>
      <c r="AB33" s="33" t="str">
        <f t="shared" si="2"/>
        <v/>
      </c>
      <c r="AC33" s="61" t="b">
        <f t="shared" si="3"/>
        <v>0</v>
      </c>
      <c r="AD33" s="61">
        <f>COUNTA('EXISTING SITES'!I43:M43)</f>
        <v>0</v>
      </c>
      <c r="AE33" t="b">
        <f>AND(T33=$AE$4,COUNTA('EXISTING SITES'!I43:M43)&gt;0)</f>
        <v>0</v>
      </c>
      <c r="AF33" t="b">
        <f t="shared" si="4"/>
        <v>0</v>
      </c>
      <c r="AG33" t="b">
        <f t="shared" si="5"/>
        <v>0</v>
      </c>
    </row>
    <row r="34" spans="1:33" x14ac:dyDescent="0.3">
      <c r="A34" s="10">
        <v>33</v>
      </c>
      <c r="B34" s="10" t="str">
        <f>IF('EXISTING SITES'!$B$11=D34,A34,"")</f>
        <v/>
      </c>
      <c r="C34" s="10" t="str">
        <f t="shared" si="0"/>
        <v/>
      </c>
      <c r="D34" s="5" t="s">
        <v>22</v>
      </c>
      <c r="E34" s="5" t="s">
        <v>22</v>
      </c>
      <c r="F34" s="5" t="s">
        <v>268</v>
      </c>
      <c r="G34" s="5" t="s">
        <v>599</v>
      </c>
      <c r="H34" s="5" t="s">
        <v>568</v>
      </c>
      <c r="I34" s="10">
        <v>7</v>
      </c>
      <c r="J34" s="10" t="s">
        <v>597</v>
      </c>
      <c r="K34" s="5" t="s">
        <v>541</v>
      </c>
      <c r="L34">
        <f t="shared" si="1"/>
        <v>109</v>
      </c>
      <c r="M34" s="5" t="s">
        <v>508</v>
      </c>
      <c r="O34" s="5" t="s">
        <v>503</v>
      </c>
      <c r="P34" s="5" t="s">
        <v>36</v>
      </c>
      <c r="R34" s="5" t="str">
        <f t="array" ref="R34">IFERROR(INDEX($P$2:$P$208,SMALL(IF($O$2:$O$208=EdCorp,ROW($P$2:$P$208)),ROW(33:33))-1,1),"")</f>
        <v/>
      </c>
      <c r="T34" s="52" t="str">
        <f>'EXISTING SITES'!H44</f>
        <v>Select Action Status</v>
      </c>
      <c r="U34" s="52" t="str">
        <f>'EXISTING SITES'!A44</f>
        <v/>
      </c>
      <c r="V34" s="52" t="str">
        <f>'EXISTING SITES'!B44</f>
        <v/>
      </c>
      <c r="W34" s="52" t="str">
        <f>IF('EXISTING SITES'!I44="",'EXISTING SITES'!C44,'EXISTING SITES'!I44)</f>
        <v/>
      </c>
      <c r="X34" s="52" t="str">
        <f>IF('EXISTING SITES'!J44="",'EXISTING SITES'!D44,'EXISTING SITES'!J44)</f>
        <v/>
      </c>
      <c r="Y34" s="33" t="str">
        <f>IF('EXISTING SITES'!K44="",'EXISTING SITES'!E44,'EXISTING SITES'!K44)</f>
        <v/>
      </c>
      <c r="Z34" s="33" t="str">
        <f>IF('EXISTING SITES'!L44="",'EXISTING SITES'!F44,'EXISTING SITES'!L44)</f>
        <v/>
      </c>
      <c r="AA34" s="33" t="str">
        <f>IF('EXISTING SITES'!M44="",'EXISTING SITES'!G44,'EXISTING SITES'!M44)</f>
        <v/>
      </c>
      <c r="AB34" s="33" t="str">
        <f t="shared" si="2"/>
        <v/>
      </c>
      <c r="AC34" s="61" t="b">
        <f t="shared" si="3"/>
        <v>0</v>
      </c>
      <c r="AD34" s="61">
        <f>COUNTA('EXISTING SITES'!I44:M44)</f>
        <v>0</v>
      </c>
      <c r="AE34" t="b">
        <f>AND(T34=$AE$4,COUNTA('EXISTING SITES'!I44:M44)&gt;0)</f>
        <v>0</v>
      </c>
      <c r="AF34" t="b">
        <f t="shared" si="4"/>
        <v>0</v>
      </c>
      <c r="AG34" t="b">
        <f t="shared" si="5"/>
        <v>0</v>
      </c>
    </row>
    <row r="35" spans="1:33" x14ac:dyDescent="0.3">
      <c r="A35" s="10">
        <v>34</v>
      </c>
      <c r="B35" s="10" t="str">
        <f>IF('EXISTING SITES'!$B$11=D35,A35,"")</f>
        <v/>
      </c>
      <c r="C35" s="10" t="str">
        <f t="shared" si="0"/>
        <v/>
      </c>
      <c r="D35" s="5" t="s">
        <v>502</v>
      </c>
      <c r="E35" s="5" t="s">
        <v>23</v>
      </c>
      <c r="F35" s="5" t="s">
        <v>269</v>
      </c>
      <c r="G35" s="5" t="s">
        <v>601</v>
      </c>
      <c r="H35" s="5" t="s">
        <v>572</v>
      </c>
      <c r="I35" s="10" t="s">
        <v>197</v>
      </c>
      <c r="J35" s="10">
        <v>16</v>
      </c>
      <c r="K35" s="5" t="s">
        <v>550</v>
      </c>
      <c r="L35">
        <f t="shared" si="1"/>
        <v>111</v>
      </c>
      <c r="M35" s="5" t="s">
        <v>75</v>
      </c>
      <c r="O35" s="5" t="s">
        <v>511</v>
      </c>
      <c r="P35" s="5" t="s">
        <v>37</v>
      </c>
      <c r="R35" s="5" t="str">
        <f t="array" ref="R35">IFERROR(INDEX($P$2:$P$208,SMALL(IF($O$2:$O$208=EdCorp,ROW($P$2:$P$208)),ROW(34:34))-1,1),"")</f>
        <v/>
      </c>
      <c r="T35" s="52" t="str">
        <f>'EXISTING SITES'!H45</f>
        <v>Select Action Status</v>
      </c>
      <c r="U35" s="52" t="str">
        <f>'EXISTING SITES'!A45</f>
        <v/>
      </c>
      <c r="V35" s="52" t="str">
        <f>'EXISTING SITES'!B45</f>
        <v/>
      </c>
      <c r="W35" s="52" t="str">
        <f>IF('EXISTING SITES'!I45="",'EXISTING SITES'!C45,'EXISTING SITES'!I45)</f>
        <v/>
      </c>
      <c r="X35" s="52" t="str">
        <f>IF('EXISTING SITES'!J45="",'EXISTING SITES'!D45,'EXISTING SITES'!J45)</f>
        <v/>
      </c>
      <c r="Y35" s="33" t="str">
        <f>IF('EXISTING SITES'!K45="",'EXISTING SITES'!E45,'EXISTING SITES'!K45)</f>
        <v/>
      </c>
      <c r="Z35" s="33" t="str">
        <f>IF('EXISTING SITES'!L45="",'EXISTING SITES'!F45,'EXISTING SITES'!L45)</f>
        <v/>
      </c>
      <c r="AA35" s="33" t="str">
        <f>IF('EXISTING SITES'!M45="",'EXISTING SITES'!G45,'EXISTING SITES'!M45)</f>
        <v/>
      </c>
      <c r="AB35" s="33" t="str">
        <f t="shared" si="2"/>
        <v/>
      </c>
      <c r="AC35" s="61" t="b">
        <f t="shared" si="3"/>
        <v>0</v>
      </c>
      <c r="AD35" s="61">
        <f>COUNTA('EXISTING SITES'!I45:M45)</f>
        <v>0</v>
      </c>
      <c r="AE35" t="b">
        <f>AND(T35=$AE$4,COUNTA('EXISTING SITES'!I45:M45)&gt;0)</f>
        <v>0</v>
      </c>
      <c r="AF35" t="b">
        <f t="shared" si="4"/>
        <v>0</v>
      </c>
      <c r="AG35" t="b">
        <f t="shared" si="5"/>
        <v>0</v>
      </c>
    </row>
    <row r="36" spans="1:33" x14ac:dyDescent="0.3">
      <c r="A36" s="10">
        <v>35</v>
      </c>
      <c r="B36" s="10" t="str">
        <f>IF('EXISTING SITES'!$B$11=D36,A36,"")</f>
        <v/>
      </c>
      <c r="C36" s="10" t="str">
        <f t="shared" si="0"/>
        <v/>
      </c>
      <c r="D36" s="5" t="s">
        <v>498</v>
      </c>
      <c r="E36" s="5" t="s">
        <v>24</v>
      </c>
      <c r="F36" s="5" t="s">
        <v>270</v>
      </c>
      <c r="G36" s="5" t="s">
        <v>604</v>
      </c>
      <c r="H36" s="5" t="s">
        <v>572</v>
      </c>
      <c r="I36" s="10" t="s">
        <v>206</v>
      </c>
      <c r="J36" s="10" t="s">
        <v>603</v>
      </c>
      <c r="K36" s="5" t="s">
        <v>541</v>
      </c>
      <c r="L36">
        <f t="shared" si="1"/>
        <v>118</v>
      </c>
      <c r="M36" s="5" t="s">
        <v>500</v>
      </c>
      <c r="O36" s="5" t="s">
        <v>505</v>
      </c>
      <c r="P36" s="5" t="s">
        <v>38</v>
      </c>
      <c r="R36" s="5" t="str">
        <f t="array" ref="R36">IFERROR(INDEX($P$2:$P$208,SMALL(IF($O$2:$O$208=EdCorp,ROW($P$2:$P$208)),ROW(35:35))-1,1),"")</f>
        <v/>
      </c>
      <c r="T36" s="52" t="str">
        <f>'EXISTING SITES'!H46</f>
        <v>Select Action Status</v>
      </c>
      <c r="U36" s="52" t="str">
        <f>'EXISTING SITES'!A46</f>
        <v/>
      </c>
      <c r="V36" s="52" t="str">
        <f>'EXISTING SITES'!B46</f>
        <v/>
      </c>
      <c r="W36" s="52" t="str">
        <f>IF('EXISTING SITES'!I46="",'EXISTING SITES'!C46,'EXISTING SITES'!I46)</f>
        <v/>
      </c>
      <c r="X36" s="52" t="str">
        <f>IF('EXISTING SITES'!J46="",'EXISTING SITES'!D46,'EXISTING SITES'!J46)</f>
        <v/>
      </c>
      <c r="Y36" s="33" t="str">
        <f>IF('EXISTING SITES'!K46="",'EXISTING SITES'!E46,'EXISTING SITES'!K46)</f>
        <v/>
      </c>
      <c r="Z36" s="33" t="str">
        <f>IF('EXISTING SITES'!L46="",'EXISTING SITES'!F46,'EXISTING SITES'!L46)</f>
        <v/>
      </c>
      <c r="AA36" s="33" t="str">
        <f>IF('EXISTING SITES'!M46="",'EXISTING SITES'!G46,'EXISTING SITES'!M46)</f>
        <v/>
      </c>
      <c r="AB36" s="33" t="str">
        <f t="shared" si="2"/>
        <v/>
      </c>
      <c r="AC36" s="61" t="b">
        <f t="shared" si="3"/>
        <v>0</v>
      </c>
      <c r="AD36" s="61">
        <f>COUNTA('EXISTING SITES'!I46:M46)</f>
        <v>0</v>
      </c>
      <c r="AE36" t="b">
        <f>AND(T36=$AE$4,COUNTA('EXISTING SITES'!I46:M46)&gt;0)</f>
        <v>0</v>
      </c>
      <c r="AF36" t="b">
        <f t="shared" si="4"/>
        <v>0</v>
      </c>
      <c r="AG36" t="b">
        <f t="shared" si="5"/>
        <v>0</v>
      </c>
    </row>
    <row r="37" spans="1:33" x14ac:dyDescent="0.3">
      <c r="A37" s="10">
        <v>36</v>
      </c>
      <c r="B37" s="10" t="str">
        <f>IF('EXISTING SITES'!$B$11=D37,A37,"")</f>
        <v/>
      </c>
      <c r="C37" s="10" t="str">
        <f t="shared" si="0"/>
        <v/>
      </c>
      <c r="D37" s="5" t="s">
        <v>498</v>
      </c>
      <c r="E37" s="5" t="s">
        <v>24</v>
      </c>
      <c r="F37" s="5" t="s">
        <v>271</v>
      </c>
      <c r="G37" s="5" t="s">
        <v>602</v>
      </c>
      <c r="H37" s="5" t="s">
        <v>572</v>
      </c>
      <c r="I37" s="10" t="s">
        <v>205</v>
      </c>
      <c r="J37" s="10" t="s">
        <v>603</v>
      </c>
      <c r="K37" s="5" t="s">
        <v>550</v>
      </c>
      <c r="L37">
        <f t="shared" si="1"/>
        <v>124</v>
      </c>
      <c r="M37" s="5" t="s">
        <v>497</v>
      </c>
      <c r="O37" s="5" t="s">
        <v>39</v>
      </c>
      <c r="P37" s="5" t="s">
        <v>39</v>
      </c>
      <c r="R37" s="5" t="str">
        <f t="array" ref="R37">IFERROR(INDEX($P$2:$P$208,SMALL(IF($O$2:$O$208=EdCorp,ROW($P$2:$P$208)),ROW(36:36))-1,1),"")</f>
        <v/>
      </c>
      <c r="T37" s="52" t="str">
        <f>'EXISTING SITES'!H47</f>
        <v>Select Action Status</v>
      </c>
      <c r="U37" s="52" t="str">
        <f>'EXISTING SITES'!A47</f>
        <v/>
      </c>
      <c r="V37" s="52" t="str">
        <f>'EXISTING SITES'!B47</f>
        <v/>
      </c>
      <c r="W37" s="52" t="str">
        <f>IF('EXISTING SITES'!I47="",'EXISTING SITES'!C47,'EXISTING SITES'!I47)</f>
        <v/>
      </c>
      <c r="X37" s="52" t="str">
        <f>IF('EXISTING SITES'!J47="",'EXISTING SITES'!D47,'EXISTING SITES'!J47)</f>
        <v/>
      </c>
      <c r="Y37" s="33" t="str">
        <f>IF('EXISTING SITES'!K47="",'EXISTING SITES'!E47,'EXISTING SITES'!K47)</f>
        <v/>
      </c>
      <c r="Z37" s="33" t="str">
        <f>IF('EXISTING SITES'!L47="",'EXISTING SITES'!F47,'EXISTING SITES'!L47)</f>
        <v/>
      </c>
      <c r="AA37" s="33" t="str">
        <f>IF('EXISTING SITES'!M47="",'EXISTING SITES'!G47,'EXISTING SITES'!M47)</f>
        <v/>
      </c>
      <c r="AB37" s="33" t="str">
        <f t="shared" si="2"/>
        <v/>
      </c>
      <c r="AC37" s="61" t="b">
        <f t="shared" si="3"/>
        <v>0</v>
      </c>
      <c r="AD37" s="61">
        <f>COUNTA('EXISTING SITES'!I47:M47)</f>
        <v>0</v>
      </c>
      <c r="AE37" t="b">
        <f>AND(T37=$AE$4,COUNTA('EXISTING SITES'!I47:M47)&gt;0)</f>
        <v>0</v>
      </c>
      <c r="AF37" t="b">
        <f t="shared" si="4"/>
        <v>0</v>
      </c>
      <c r="AG37" t="b">
        <f t="shared" si="5"/>
        <v>0</v>
      </c>
    </row>
    <row r="38" spans="1:33" x14ac:dyDescent="0.3">
      <c r="A38" s="10">
        <v>37</v>
      </c>
      <c r="B38" s="10" t="str">
        <f>IF('EXISTING SITES'!$B$11=D38,A38,"")</f>
        <v/>
      </c>
      <c r="C38" s="10" t="str">
        <f t="shared" si="0"/>
        <v/>
      </c>
      <c r="D38" s="5" t="s">
        <v>499</v>
      </c>
      <c r="E38" s="5" t="s">
        <v>25</v>
      </c>
      <c r="F38" s="5" t="s">
        <v>272</v>
      </c>
      <c r="G38" s="5" t="s">
        <v>605</v>
      </c>
      <c r="H38" s="5" t="s">
        <v>568</v>
      </c>
      <c r="I38" s="10" t="s">
        <v>202</v>
      </c>
      <c r="J38" s="10" t="s">
        <v>606</v>
      </c>
      <c r="K38" s="5" t="s">
        <v>541</v>
      </c>
      <c r="L38">
        <f t="shared" si="1"/>
        <v>128</v>
      </c>
      <c r="M38" s="5" t="s">
        <v>85</v>
      </c>
      <c r="O38" s="5" t="s">
        <v>502</v>
      </c>
      <c r="P38" s="5" t="s">
        <v>40</v>
      </c>
      <c r="R38" s="5" t="str">
        <f t="array" ref="R38">IFERROR(INDEX($P$2:$P$208,SMALL(IF($O$2:$O$208=EdCorp,ROW($P$2:$P$208)),ROW(37:37))-1,1),"")</f>
        <v/>
      </c>
      <c r="T38" s="52" t="str">
        <f>'EXISTING SITES'!H48</f>
        <v>Select Action Status</v>
      </c>
      <c r="U38" s="52" t="str">
        <f>'EXISTING SITES'!A48</f>
        <v/>
      </c>
      <c r="V38" s="52" t="str">
        <f>'EXISTING SITES'!B48</f>
        <v/>
      </c>
      <c r="W38" s="52" t="str">
        <f>IF('EXISTING SITES'!I48="",'EXISTING SITES'!C48,'EXISTING SITES'!I48)</f>
        <v/>
      </c>
      <c r="X38" s="52" t="str">
        <f>IF('EXISTING SITES'!J48="",'EXISTING SITES'!D48,'EXISTING SITES'!J48)</f>
        <v/>
      </c>
      <c r="Y38" s="33" t="str">
        <f>IF('EXISTING SITES'!K48="",'EXISTING SITES'!E48,'EXISTING SITES'!K48)</f>
        <v/>
      </c>
      <c r="Z38" s="33" t="str">
        <f>IF('EXISTING SITES'!L48="",'EXISTING SITES'!F48,'EXISTING SITES'!L48)</f>
        <v/>
      </c>
      <c r="AA38" s="33" t="str">
        <f>IF('EXISTING SITES'!M48="",'EXISTING SITES'!G48,'EXISTING SITES'!M48)</f>
        <v/>
      </c>
      <c r="AB38" s="33" t="str">
        <f t="shared" si="2"/>
        <v/>
      </c>
      <c r="AC38" s="61" t="b">
        <f t="shared" si="3"/>
        <v>0</v>
      </c>
      <c r="AD38" s="61">
        <f>COUNTA('EXISTING SITES'!I48:M48)</f>
        <v>0</v>
      </c>
      <c r="AE38" t="b">
        <f>AND(T38=$AE$4,COUNTA('EXISTING SITES'!I48:M48)&gt;0)</f>
        <v>0</v>
      </c>
      <c r="AF38" t="b">
        <f t="shared" si="4"/>
        <v>0</v>
      </c>
      <c r="AG38" t="b">
        <f t="shared" si="5"/>
        <v>0</v>
      </c>
    </row>
    <row r="39" spans="1:33" x14ac:dyDescent="0.3">
      <c r="A39" s="10">
        <v>38</v>
      </c>
      <c r="B39" s="10" t="str">
        <f>IF('EXISTING SITES'!$B$11=D39,A39,"")</f>
        <v/>
      </c>
      <c r="C39" s="10" t="str">
        <f t="shared" si="0"/>
        <v/>
      </c>
      <c r="D39" s="5" t="s">
        <v>507</v>
      </c>
      <c r="E39" s="5" t="s">
        <v>26</v>
      </c>
      <c r="F39" s="5" t="s">
        <v>273</v>
      </c>
      <c r="G39" s="5" t="s">
        <v>795</v>
      </c>
      <c r="H39" s="5" t="s">
        <v>568</v>
      </c>
      <c r="I39" s="10" t="s">
        <v>207</v>
      </c>
      <c r="J39" s="10" t="s">
        <v>597</v>
      </c>
      <c r="K39" s="5" t="s">
        <v>541</v>
      </c>
      <c r="L39">
        <f t="shared" si="1"/>
        <v>129</v>
      </c>
      <c r="M39" s="5" t="s">
        <v>86</v>
      </c>
      <c r="O39" s="5" t="s">
        <v>41</v>
      </c>
      <c r="P39" s="5" t="s">
        <v>41</v>
      </c>
      <c r="R39" s="5" t="str">
        <f t="array" ref="R39">IFERROR(INDEX($P$2:$P$208,SMALL(IF($O$2:$O$208=EdCorp,ROW($P$2:$P$208)),ROW(38:38))-1,1),"")</f>
        <v/>
      </c>
      <c r="T39" s="52" t="str">
        <f>'EXISTING SITES'!H49</f>
        <v>Select Action Status</v>
      </c>
      <c r="U39" s="52" t="str">
        <f>'EXISTING SITES'!A49</f>
        <v/>
      </c>
      <c r="V39" s="52" t="str">
        <f>'EXISTING SITES'!B49</f>
        <v/>
      </c>
      <c r="W39" s="52" t="str">
        <f>IF('EXISTING SITES'!I49="",'EXISTING SITES'!C49,'EXISTING SITES'!I49)</f>
        <v/>
      </c>
      <c r="X39" s="52" t="str">
        <f>IF('EXISTING SITES'!J49="",'EXISTING SITES'!D49,'EXISTING SITES'!J49)</f>
        <v/>
      </c>
      <c r="Y39" s="33" t="str">
        <f>IF('EXISTING SITES'!K49="",'EXISTING SITES'!E49,'EXISTING SITES'!K49)</f>
        <v/>
      </c>
      <c r="Z39" s="33" t="str">
        <f>IF('EXISTING SITES'!L49="",'EXISTING SITES'!F49,'EXISTING SITES'!L49)</f>
        <v/>
      </c>
      <c r="AA39" s="33" t="str">
        <f>IF('EXISTING SITES'!M49="",'EXISTING SITES'!G49,'EXISTING SITES'!M49)</f>
        <v/>
      </c>
      <c r="AB39" s="33" t="str">
        <f t="shared" si="2"/>
        <v/>
      </c>
      <c r="AC39" s="61" t="b">
        <f t="shared" si="3"/>
        <v>0</v>
      </c>
      <c r="AD39" s="61">
        <f>COUNTA('EXISTING SITES'!I49:M49)</f>
        <v>0</v>
      </c>
      <c r="AE39" t="b">
        <f>AND(T39=$AE$4,COUNTA('EXISTING SITES'!I49:M49)&gt;0)</f>
        <v>0</v>
      </c>
      <c r="AF39" t="b">
        <f t="shared" si="4"/>
        <v>0</v>
      </c>
      <c r="AG39" t="b">
        <f t="shared" si="5"/>
        <v>0</v>
      </c>
    </row>
    <row r="40" spans="1:33" x14ac:dyDescent="0.3">
      <c r="A40" s="10">
        <v>39</v>
      </c>
      <c r="B40" s="10" t="str">
        <f>IF('EXISTING SITES'!$B$11=D40,A40,"")</f>
        <v/>
      </c>
      <c r="C40" s="10" t="str">
        <f t="shared" si="0"/>
        <v/>
      </c>
      <c r="D40" s="5" t="s">
        <v>507</v>
      </c>
      <c r="E40" s="5" t="s">
        <v>27</v>
      </c>
      <c r="F40" s="5" t="s">
        <v>274</v>
      </c>
      <c r="G40" s="5" t="s">
        <v>796</v>
      </c>
      <c r="H40" s="5" t="s">
        <v>568</v>
      </c>
      <c r="I40" s="10" t="s">
        <v>198</v>
      </c>
      <c r="J40" s="10">
        <v>7</v>
      </c>
      <c r="K40" s="5" t="s">
        <v>541</v>
      </c>
      <c r="L40">
        <f t="shared" si="1"/>
        <v>135</v>
      </c>
      <c r="M40" s="5" t="s">
        <v>90</v>
      </c>
      <c r="O40" s="5" t="s">
        <v>42</v>
      </c>
      <c r="P40" s="5" t="s">
        <v>42</v>
      </c>
      <c r="T40" s="52" t="str">
        <f>'EXISTING SITES'!H50</f>
        <v>Select Action Status</v>
      </c>
      <c r="U40" s="52" t="str">
        <f>'EXISTING SITES'!A50</f>
        <v/>
      </c>
      <c r="V40" s="52" t="str">
        <f>'EXISTING SITES'!B50</f>
        <v/>
      </c>
      <c r="W40" s="52" t="str">
        <f>IF('EXISTING SITES'!I50="",'EXISTING SITES'!C50,'EXISTING SITES'!I50)</f>
        <v/>
      </c>
      <c r="X40" s="52" t="str">
        <f>IF('EXISTING SITES'!J50="",'EXISTING SITES'!D50,'EXISTING SITES'!J50)</f>
        <v/>
      </c>
      <c r="Y40" s="33" t="str">
        <f>IF('EXISTING SITES'!K50="",'EXISTING SITES'!E50,'EXISTING SITES'!K50)</f>
        <v/>
      </c>
      <c r="Z40" s="33" t="str">
        <f>IF('EXISTING SITES'!L50="",'EXISTING SITES'!F50,'EXISTING SITES'!L50)</f>
        <v/>
      </c>
      <c r="AA40" s="33" t="str">
        <f>IF('EXISTING SITES'!M50="",'EXISTING SITES'!G50,'EXISTING SITES'!M50)</f>
        <v/>
      </c>
      <c r="AB40" s="33" t="str">
        <f t="shared" si="2"/>
        <v/>
      </c>
      <c r="AC40" s="61" t="b">
        <f t="shared" si="3"/>
        <v>0</v>
      </c>
      <c r="AD40" s="61">
        <f>COUNTA('EXISTING SITES'!I50:M50)</f>
        <v>0</v>
      </c>
      <c r="AE40" t="b">
        <f>AND(T40=$AE$4,COUNTA('EXISTING SITES'!I50:M50)&gt;0)</f>
        <v>0</v>
      </c>
      <c r="AF40" t="b">
        <f t="shared" si="4"/>
        <v>0</v>
      </c>
      <c r="AG40" t="b">
        <f t="shared" si="5"/>
        <v>0</v>
      </c>
    </row>
    <row r="41" spans="1:33" x14ac:dyDescent="0.3">
      <c r="A41" s="10">
        <v>40</v>
      </c>
      <c r="B41" s="10" t="str">
        <f>IF('EXISTING SITES'!$B$11=D41,A41,"")</f>
        <v/>
      </c>
      <c r="C41" s="10" t="str">
        <f t="shared" si="0"/>
        <v/>
      </c>
      <c r="D41" s="5" t="s">
        <v>507</v>
      </c>
      <c r="E41" s="5" t="s">
        <v>27</v>
      </c>
      <c r="F41" s="5" t="s">
        <v>275</v>
      </c>
      <c r="G41" s="5" t="s">
        <v>797</v>
      </c>
      <c r="H41" s="5" t="s">
        <v>568</v>
      </c>
      <c r="I41" s="10" t="s">
        <v>197</v>
      </c>
      <c r="J41" s="10">
        <v>7</v>
      </c>
      <c r="K41" s="5" t="s">
        <v>541</v>
      </c>
      <c r="L41">
        <f t="shared" si="1"/>
        <v>136</v>
      </c>
      <c r="M41" s="5" t="s">
        <v>91</v>
      </c>
      <c r="O41" s="5" t="s">
        <v>514</v>
      </c>
      <c r="P41" s="5" t="s">
        <v>43</v>
      </c>
      <c r="T41" s="52" t="str">
        <f>'EXISTING SITES'!H51</f>
        <v>Select Action Status</v>
      </c>
      <c r="U41" s="52" t="str">
        <f>'EXISTING SITES'!A51</f>
        <v/>
      </c>
      <c r="V41" s="52" t="str">
        <f>'EXISTING SITES'!B51</f>
        <v/>
      </c>
      <c r="W41" s="52" t="str">
        <f>IF('EXISTING SITES'!I51="",'EXISTING SITES'!C51,'EXISTING SITES'!I51)</f>
        <v/>
      </c>
      <c r="X41" s="52" t="str">
        <f>IF('EXISTING SITES'!J51="",'EXISTING SITES'!D51,'EXISTING SITES'!J51)</f>
        <v/>
      </c>
      <c r="Y41" s="33" t="str">
        <f>IF('EXISTING SITES'!K51="",'EXISTING SITES'!E51,'EXISTING SITES'!K51)</f>
        <v/>
      </c>
      <c r="Z41" s="33" t="str">
        <f>IF('EXISTING SITES'!L51="",'EXISTING SITES'!F51,'EXISTING SITES'!L51)</f>
        <v/>
      </c>
      <c r="AA41" s="33" t="str">
        <f>IF('EXISTING SITES'!M51="",'EXISTING SITES'!G51,'EXISTING SITES'!M51)</f>
        <v/>
      </c>
      <c r="AB41" s="33" t="str">
        <f t="shared" si="2"/>
        <v/>
      </c>
      <c r="AC41" s="61" t="b">
        <f t="shared" si="3"/>
        <v>0</v>
      </c>
      <c r="AD41" s="61">
        <f>COUNTA('EXISTING SITES'!I51:M51)</f>
        <v>0</v>
      </c>
      <c r="AE41" t="b">
        <f>AND(T41=$AE$4,COUNTA('EXISTING SITES'!I51:M51)&gt;0)</f>
        <v>0</v>
      </c>
      <c r="AF41" t="b">
        <f t="shared" si="4"/>
        <v>0</v>
      </c>
      <c r="AG41" t="b">
        <f t="shared" si="5"/>
        <v>0</v>
      </c>
    </row>
    <row r="42" spans="1:33" x14ac:dyDescent="0.3">
      <c r="A42" s="10">
        <v>41</v>
      </c>
      <c r="B42" s="10" t="str">
        <f>IF('EXISTING SITES'!$B$11=D42,A42,"")</f>
        <v/>
      </c>
      <c r="C42" s="10" t="str">
        <f t="shared" si="0"/>
        <v/>
      </c>
      <c r="D42" s="5" t="s">
        <v>507</v>
      </c>
      <c r="E42" s="5" t="s">
        <v>28</v>
      </c>
      <c r="F42" s="5" t="s">
        <v>273</v>
      </c>
      <c r="G42" s="5" t="s">
        <v>795</v>
      </c>
      <c r="H42" s="5" t="s">
        <v>568</v>
      </c>
      <c r="I42" s="10" t="s">
        <v>207</v>
      </c>
      <c r="J42" s="10" t="s">
        <v>597</v>
      </c>
      <c r="K42" s="5" t="s">
        <v>541</v>
      </c>
      <c r="L42">
        <f t="shared" si="1"/>
        <v>137</v>
      </c>
      <c r="M42" s="5" t="s">
        <v>92</v>
      </c>
      <c r="O42" s="5" t="s">
        <v>514</v>
      </c>
      <c r="P42" s="5" t="s">
        <v>44</v>
      </c>
      <c r="T42" s="52" t="str">
        <f>'EXISTING SITES'!H52</f>
        <v>Select Action Status</v>
      </c>
      <c r="U42" s="52" t="str">
        <f>'EXISTING SITES'!A52</f>
        <v/>
      </c>
      <c r="V42" s="52" t="str">
        <f>'EXISTING SITES'!B52</f>
        <v/>
      </c>
      <c r="W42" s="52" t="str">
        <f>IF('EXISTING SITES'!I52="",'EXISTING SITES'!C52,'EXISTING SITES'!I52)</f>
        <v/>
      </c>
      <c r="X42" s="52" t="str">
        <f>IF('EXISTING SITES'!J52="",'EXISTING SITES'!D52,'EXISTING SITES'!J52)</f>
        <v/>
      </c>
      <c r="Y42" s="33" t="str">
        <f>IF('EXISTING SITES'!K52="",'EXISTING SITES'!E52,'EXISTING SITES'!K52)</f>
        <v/>
      </c>
      <c r="Z42" s="33" t="str">
        <f>IF('EXISTING SITES'!L52="",'EXISTING SITES'!F52,'EXISTING SITES'!L52)</f>
        <v/>
      </c>
      <c r="AA42" s="33" t="str">
        <f>IF('EXISTING SITES'!M52="",'EXISTING SITES'!G52,'EXISTING SITES'!M52)</f>
        <v/>
      </c>
      <c r="AB42" s="33" t="str">
        <f t="shared" si="2"/>
        <v/>
      </c>
      <c r="AC42" s="61" t="b">
        <f t="shared" si="3"/>
        <v>0</v>
      </c>
      <c r="AD42" s="61">
        <f>COUNTA('EXISTING SITES'!I52:M52)</f>
        <v>0</v>
      </c>
      <c r="AE42" t="b">
        <f>AND(T42=$AE$4,COUNTA('EXISTING SITES'!I52:M52)&gt;0)</f>
        <v>0</v>
      </c>
      <c r="AF42" t="b">
        <f t="shared" si="4"/>
        <v>0</v>
      </c>
      <c r="AG42" t="b">
        <f t="shared" si="5"/>
        <v>0</v>
      </c>
    </row>
    <row r="43" spans="1:33" x14ac:dyDescent="0.3">
      <c r="A43" s="10">
        <v>42</v>
      </c>
      <c r="B43" s="10" t="str">
        <f>IF('EXISTING SITES'!$B$11=D43,A43,"")</f>
        <v/>
      </c>
      <c r="C43" s="10" t="str">
        <f t="shared" si="0"/>
        <v/>
      </c>
      <c r="D43" s="5" t="s">
        <v>507</v>
      </c>
      <c r="E43" s="5" t="s">
        <v>29</v>
      </c>
      <c r="F43" s="5" t="s">
        <v>276</v>
      </c>
      <c r="G43" s="5" t="s">
        <v>798</v>
      </c>
      <c r="H43" s="5" t="s">
        <v>568</v>
      </c>
      <c r="I43" s="10" t="s">
        <v>199</v>
      </c>
      <c r="J43" s="10">
        <v>7</v>
      </c>
      <c r="K43" s="5" t="s">
        <v>541</v>
      </c>
      <c r="L43">
        <f t="shared" si="1"/>
        <v>138</v>
      </c>
      <c r="M43" s="5" t="s">
        <v>93</v>
      </c>
      <c r="O43" s="5" t="s">
        <v>514</v>
      </c>
      <c r="P43" s="5" t="s">
        <v>45</v>
      </c>
      <c r="T43" s="52" t="str">
        <f>'EXISTING SITES'!H53</f>
        <v>Select Action Status</v>
      </c>
      <c r="U43" s="52" t="str">
        <f>'EXISTING SITES'!A53</f>
        <v/>
      </c>
      <c r="V43" s="52" t="str">
        <f>'EXISTING SITES'!B53</f>
        <v/>
      </c>
      <c r="W43" s="52" t="str">
        <f>IF('EXISTING SITES'!I53="",'EXISTING SITES'!C53,'EXISTING SITES'!I53)</f>
        <v/>
      </c>
      <c r="X43" s="52" t="str">
        <f>IF('EXISTING SITES'!J53="",'EXISTING SITES'!D53,'EXISTING SITES'!J53)</f>
        <v/>
      </c>
      <c r="Y43" s="33" t="str">
        <f>IF('EXISTING SITES'!K53="",'EXISTING SITES'!E53,'EXISTING SITES'!K53)</f>
        <v/>
      </c>
      <c r="Z43" s="33">
        <f>IF('EXISTING SITES'!L53="",'EXISTING SITES'!F53,'EXISTING SITES'!L53)</f>
        <v>0</v>
      </c>
      <c r="AA43" s="33" t="str">
        <f>IF('EXISTING SITES'!M53="",'EXISTING SITES'!G53,'EXISTING SITES'!M53)</f>
        <v/>
      </c>
      <c r="AB43" s="33" t="str">
        <f t="shared" si="2"/>
        <v/>
      </c>
      <c r="AC43" s="61" t="b">
        <f t="shared" si="3"/>
        <v>0</v>
      </c>
      <c r="AD43" s="61">
        <f>COUNTA('EXISTING SITES'!I53:M53)</f>
        <v>0</v>
      </c>
      <c r="AE43" t="b">
        <f>AND(T43=$AE$4,COUNTA('EXISTING SITES'!I53:M53)&gt;0)</f>
        <v>0</v>
      </c>
      <c r="AF43" t="b">
        <f t="shared" si="4"/>
        <v>0</v>
      </c>
      <c r="AG43" t="b">
        <f t="shared" si="5"/>
        <v>0</v>
      </c>
    </row>
    <row r="44" spans="1:33" x14ac:dyDescent="0.3">
      <c r="A44" s="10">
        <v>43</v>
      </c>
      <c r="B44" s="10" t="str">
        <f>IF('EXISTING SITES'!$B$11=D44,A44,"")</f>
        <v/>
      </c>
      <c r="C44" s="10" t="str">
        <f t="shared" si="0"/>
        <v/>
      </c>
      <c r="D44" s="5" t="s">
        <v>510</v>
      </c>
      <c r="E44" s="5" t="s">
        <v>30</v>
      </c>
      <c r="F44" s="5" t="s">
        <v>277</v>
      </c>
      <c r="G44" s="5" t="s">
        <v>799</v>
      </c>
      <c r="H44" s="5" t="s">
        <v>568</v>
      </c>
      <c r="I44" s="10" t="s">
        <v>208</v>
      </c>
      <c r="J44" s="10" t="s">
        <v>559</v>
      </c>
      <c r="K44" s="5" t="s">
        <v>550</v>
      </c>
      <c r="L44">
        <f t="shared" si="1"/>
        <v>141</v>
      </c>
      <c r="M44" s="5" t="s">
        <v>95</v>
      </c>
      <c r="O44" s="5" t="s">
        <v>46</v>
      </c>
      <c r="P44" s="5" t="s">
        <v>46</v>
      </c>
      <c r="T44" s="52" t="str">
        <f>'EXISTING SITES'!H54</f>
        <v>Select Action Status</v>
      </c>
      <c r="U44" s="52" t="str">
        <f>'EXISTING SITES'!A54</f>
        <v/>
      </c>
      <c r="V44" s="52" t="str">
        <f>'EXISTING SITES'!B54</f>
        <v/>
      </c>
      <c r="W44" s="52" t="str">
        <f>IF('EXISTING SITES'!I54="",'EXISTING SITES'!C54,'EXISTING SITES'!I54)</f>
        <v/>
      </c>
      <c r="X44" s="52" t="str">
        <f>IF('EXISTING SITES'!J54="",'EXISTING SITES'!D54,'EXISTING SITES'!J54)</f>
        <v/>
      </c>
      <c r="Y44" s="33" t="str">
        <f>IF('EXISTING SITES'!K54="",'EXISTING SITES'!E54,'EXISTING SITES'!K54)</f>
        <v/>
      </c>
      <c r="Z44" s="33" t="str">
        <f>IF('EXISTING SITES'!L54="",'EXISTING SITES'!F54,'EXISTING SITES'!L54)</f>
        <v/>
      </c>
      <c r="AA44" s="33" t="str">
        <f>IF('EXISTING SITES'!M54="",'EXISTING SITES'!G54,'EXISTING SITES'!M54)</f>
        <v/>
      </c>
      <c r="AB44" s="33" t="str">
        <f t="shared" si="2"/>
        <v/>
      </c>
      <c r="AC44" s="61" t="b">
        <f t="shared" si="3"/>
        <v>0</v>
      </c>
      <c r="AD44" s="61">
        <f>COUNTA('EXISTING SITES'!I54:M54)</f>
        <v>0</v>
      </c>
      <c r="AE44" t="b">
        <f>AND(T44=$AE$4,COUNTA('EXISTING SITES'!I54:M54)&gt;0)</f>
        <v>0</v>
      </c>
      <c r="AF44" t="b">
        <f t="shared" si="4"/>
        <v>0</v>
      </c>
      <c r="AG44" t="b">
        <f t="shared" si="5"/>
        <v>0</v>
      </c>
    </row>
    <row r="45" spans="1:33" x14ac:dyDescent="0.3">
      <c r="A45" s="10">
        <v>44</v>
      </c>
      <c r="B45" s="10" t="str">
        <f>IF('EXISTING SITES'!$B$11=D45,A45,"")</f>
        <v/>
      </c>
      <c r="C45" s="10" t="str">
        <f t="shared" si="0"/>
        <v/>
      </c>
      <c r="D45" s="5" t="s">
        <v>510</v>
      </c>
      <c r="E45" s="5" t="s">
        <v>31</v>
      </c>
      <c r="F45" s="5" t="s">
        <v>278</v>
      </c>
      <c r="G45" s="5" t="s">
        <v>607</v>
      </c>
      <c r="H45" s="5" t="s">
        <v>568</v>
      </c>
      <c r="I45" s="10" t="s">
        <v>206</v>
      </c>
      <c r="J45" s="10">
        <v>11</v>
      </c>
      <c r="K45" s="5" t="s">
        <v>550</v>
      </c>
      <c r="L45">
        <f t="shared" si="1"/>
        <v>143</v>
      </c>
      <c r="M45" s="5" t="s">
        <v>521</v>
      </c>
      <c r="O45" s="5" t="s">
        <v>505</v>
      </c>
      <c r="P45" s="5" t="s">
        <v>47</v>
      </c>
      <c r="T45" s="52" t="str">
        <f>'EXISTING SITES'!H55</f>
        <v>Select Action Status</v>
      </c>
      <c r="U45" s="52" t="str">
        <f>'EXISTING SITES'!A55</f>
        <v/>
      </c>
      <c r="V45" s="52" t="str">
        <f>'EXISTING SITES'!B55</f>
        <v/>
      </c>
      <c r="W45" s="52" t="str">
        <f>IF('EXISTING SITES'!I55="",'EXISTING SITES'!C55,'EXISTING SITES'!I55)</f>
        <v/>
      </c>
      <c r="X45" s="52" t="str">
        <f>IF('EXISTING SITES'!J55="",'EXISTING SITES'!D55,'EXISTING SITES'!J55)</f>
        <v/>
      </c>
      <c r="Y45" s="33" t="str">
        <f>IF('EXISTING SITES'!K55="",'EXISTING SITES'!E55,'EXISTING SITES'!K55)</f>
        <v/>
      </c>
      <c r="Z45" s="33" t="str">
        <f>IF('EXISTING SITES'!L55="",'EXISTING SITES'!F55,'EXISTING SITES'!L55)</f>
        <v/>
      </c>
      <c r="AA45" s="33" t="str">
        <f>IF('EXISTING SITES'!M55="",'EXISTING SITES'!G55,'EXISTING SITES'!M55)</f>
        <v/>
      </c>
      <c r="AB45" s="33" t="str">
        <f t="shared" si="2"/>
        <v/>
      </c>
      <c r="AC45" s="61" t="b">
        <f t="shared" si="3"/>
        <v>0</v>
      </c>
      <c r="AD45" s="61">
        <f>COUNTA('EXISTING SITES'!I55:M55)</f>
        <v>0</v>
      </c>
      <c r="AE45" t="b">
        <f>AND(T45=$AE$4,COUNTA('EXISTING SITES'!I55:M55)&gt;0)</f>
        <v>0</v>
      </c>
      <c r="AF45" t="b">
        <f t="shared" si="4"/>
        <v>0</v>
      </c>
      <c r="AG45" t="b">
        <f t="shared" si="5"/>
        <v>0</v>
      </c>
    </row>
    <row r="46" spans="1:33" x14ac:dyDescent="0.3">
      <c r="A46" s="10">
        <v>45</v>
      </c>
      <c r="B46" s="10" t="str">
        <f>IF('EXISTING SITES'!$B$11=D46,A46,"")</f>
        <v/>
      </c>
      <c r="C46" s="10" t="str">
        <f t="shared" si="0"/>
        <v/>
      </c>
      <c r="D46" s="5" t="s">
        <v>503</v>
      </c>
      <c r="E46" s="5" t="s">
        <v>32</v>
      </c>
      <c r="F46" s="5" t="s">
        <v>279</v>
      </c>
      <c r="G46" s="5" t="s">
        <v>800</v>
      </c>
      <c r="H46" s="5" t="s">
        <v>568</v>
      </c>
      <c r="I46" s="10" t="s">
        <v>203</v>
      </c>
      <c r="J46" s="10" t="s">
        <v>559</v>
      </c>
      <c r="K46" s="5" t="s">
        <v>534</v>
      </c>
      <c r="L46">
        <f t="shared" si="1"/>
        <v>148</v>
      </c>
      <c r="M46" s="5" t="s">
        <v>98</v>
      </c>
      <c r="O46" s="5" t="s">
        <v>502</v>
      </c>
      <c r="P46" s="5" t="s">
        <v>48</v>
      </c>
      <c r="T46" s="52" t="str">
        <f>'EXISTING SITES'!H56</f>
        <v>Select Action Status</v>
      </c>
      <c r="U46" s="52" t="str">
        <f>'EXISTING SITES'!A56</f>
        <v/>
      </c>
      <c r="V46" s="52" t="str">
        <f>'EXISTING SITES'!B56</f>
        <v/>
      </c>
      <c r="W46" s="52" t="str">
        <f>IF('EXISTING SITES'!I56="",'EXISTING SITES'!C56,'EXISTING SITES'!I56)</f>
        <v/>
      </c>
      <c r="X46" s="52" t="str">
        <f>IF('EXISTING SITES'!J56="",'EXISTING SITES'!D56,'EXISTING SITES'!J56)</f>
        <v/>
      </c>
      <c r="Y46" s="33" t="str">
        <f>IF('EXISTING SITES'!K56="",'EXISTING SITES'!E56,'EXISTING SITES'!K56)</f>
        <v/>
      </c>
      <c r="Z46" s="33" t="str">
        <f>IF('EXISTING SITES'!L56="",'EXISTING SITES'!F56,'EXISTING SITES'!L56)</f>
        <v/>
      </c>
      <c r="AA46" s="33" t="str">
        <f>IF('EXISTING SITES'!M56="",'EXISTING SITES'!G56,'EXISTING SITES'!M56)</f>
        <v/>
      </c>
      <c r="AB46" s="33" t="str">
        <f t="shared" si="2"/>
        <v/>
      </c>
      <c r="AC46" s="61" t="b">
        <f t="shared" si="3"/>
        <v>0</v>
      </c>
      <c r="AD46" s="61">
        <f>COUNTA('EXISTING SITES'!I56:M56)</f>
        <v>0</v>
      </c>
      <c r="AE46" t="b">
        <f>AND(T46=$AE$4,COUNTA('EXISTING SITES'!I56:M56)&gt;0)</f>
        <v>0</v>
      </c>
      <c r="AF46" t="b">
        <f t="shared" si="4"/>
        <v>0</v>
      </c>
      <c r="AG46" t="b">
        <f t="shared" si="5"/>
        <v>0</v>
      </c>
    </row>
    <row r="47" spans="1:33" x14ac:dyDescent="0.3">
      <c r="A47" s="10">
        <v>46</v>
      </c>
      <c r="B47" s="10" t="str">
        <f>IF('EXISTING SITES'!$B$11=D47,A47,"")</f>
        <v/>
      </c>
      <c r="C47" s="10" t="str">
        <f t="shared" si="0"/>
        <v/>
      </c>
      <c r="D47" s="5" t="s">
        <v>503</v>
      </c>
      <c r="E47" s="5" t="s">
        <v>33</v>
      </c>
      <c r="F47" s="5" t="s">
        <v>280</v>
      </c>
      <c r="G47" s="5" t="s">
        <v>608</v>
      </c>
      <c r="H47" s="5" t="s">
        <v>568</v>
      </c>
      <c r="I47" s="10" t="s">
        <v>206</v>
      </c>
      <c r="J47" s="10" t="s">
        <v>559</v>
      </c>
      <c r="K47" s="5" t="s">
        <v>534</v>
      </c>
      <c r="L47">
        <f t="shared" si="1"/>
        <v>149</v>
      </c>
      <c r="M47" s="5" t="s">
        <v>99</v>
      </c>
      <c r="O47" s="5" t="s">
        <v>49</v>
      </c>
      <c r="P47" s="5" t="s">
        <v>49</v>
      </c>
      <c r="T47" s="52" t="str">
        <f>'EXISTING SITES'!H57</f>
        <v>Select Action Status</v>
      </c>
      <c r="U47" s="52" t="str">
        <f>'EXISTING SITES'!A57</f>
        <v/>
      </c>
      <c r="V47" s="52" t="str">
        <f>'EXISTING SITES'!B57</f>
        <v/>
      </c>
      <c r="W47" s="52" t="str">
        <f>IF('EXISTING SITES'!I57="",'EXISTING SITES'!C57,'EXISTING SITES'!I57)</f>
        <v/>
      </c>
      <c r="X47" s="52" t="str">
        <f>IF('EXISTING SITES'!J57="",'EXISTING SITES'!D57,'EXISTING SITES'!J57)</f>
        <v/>
      </c>
      <c r="Y47" s="33" t="str">
        <f>IF('EXISTING SITES'!K57="",'EXISTING SITES'!E57,'EXISTING SITES'!K57)</f>
        <v/>
      </c>
      <c r="Z47" s="33" t="str">
        <f>IF('EXISTING SITES'!L57="",'EXISTING SITES'!F57,'EXISTING SITES'!L57)</f>
        <v/>
      </c>
      <c r="AA47" s="33" t="str">
        <f>IF('EXISTING SITES'!M57="",'EXISTING SITES'!G57,'EXISTING SITES'!M57)</f>
        <v/>
      </c>
      <c r="AB47" s="33" t="str">
        <f t="shared" si="2"/>
        <v/>
      </c>
      <c r="AC47" s="61" t="b">
        <f t="shared" si="3"/>
        <v>0</v>
      </c>
      <c r="AD47" s="61">
        <f>COUNTA('EXISTING SITES'!I57:M57)</f>
        <v>0</v>
      </c>
      <c r="AE47" t="b">
        <f>AND(T47=$AE$4,COUNTA('EXISTING SITES'!I57:M57)&gt;0)</f>
        <v>0</v>
      </c>
      <c r="AF47" t="b">
        <f t="shared" si="4"/>
        <v>0</v>
      </c>
      <c r="AG47" t="b">
        <f t="shared" si="5"/>
        <v>0</v>
      </c>
    </row>
    <row r="48" spans="1:33" x14ac:dyDescent="0.3">
      <c r="A48" s="10">
        <v>47</v>
      </c>
      <c r="B48" s="10" t="str">
        <f>IF('EXISTING SITES'!$B$11=D48,A48,"")</f>
        <v/>
      </c>
      <c r="C48" s="10" t="str">
        <f t="shared" si="0"/>
        <v/>
      </c>
      <c r="D48" s="5" t="s">
        <v>503</v>
      </c>
      <c r="E48" s="5" t="s">
        <v>33</v>
      </c>
      <c r="F48" s="5" t="s">
        <v>281</v>
      </c>
      <c r="G48" s="5" t="s">
        <v>610</v>
      </c>
      <c r="H48" s="5" t="s">
        <v>568</v>
      </c>
      <c r="I48" s="10">
        <v>5</v>
      </c>
      <c r="J48" s="10" t="s">
        <v>559</v>
      </c>
      <c r="K48" s="5" t="s">
        <v>534</v>
      </c>
      <c r="L48">
        <f t="shared" si="1"/>
        <v>151</v>
      </c>
      <c r="M48" s="5" t="s">
        <v>100</v>
      </c>
      <c r="O48" s="5" t="s">
        <v>50</v>
      </c>
      <c r="P48" s="5" t="s">
        <v>50</v>
      </c>
      <c r="T48" s="52" t="str">
        <f>'EXISTING SITES'!H58</f>
        <v>Select Action Status</v>
      </c>
      <c r="U48" s="52" t="str">
        <f>'EXISTING SITES'!A58</f>
        <v/>
      </c>
      <c r="V48" s="52" t="str">
        <f>'EXISTING SITES'!B58</f>
        <v/>
      </c>
      <c r="W48" s="52" t="str">
        <f>IF('EXISTING SITES'!I58="",'EXISTING SITES'!C58,'EXISTING SITES'!I58)</f>
        <v/>
      </c>
      <c r="X48" s="52" t="str">
        <f>IF('EXISTING SITES'!J58="",'EXISTING SITES'!D58,'EXISTING SITES'!J58)</f>
        <v/>
      </c>
      <c r="Y48" s="33" t="str">
        <f>IF('EXISTING SITES'!K58="",'EXISTING SITES'!E58,'EXISTING SITES'!K58)</f>
        <v/>
      </c>
      <c r="Z48" s="33" t="str">
        <f>IF('EXISTING SITES'!L58="",'EXISTING SITES'!F58,'EXISTING SITES'!L58)</f>
        <v/>
      </c>
      <c r="AA48" s="33" t="str">
        <f>IF('EXISTING SITES'!M58="",'EXISTING SITES'!G58,'EXISTING SITES'!M58)</f>
        <v/>
      </c>
      <c r="AB48" s="33" t="str">
        <f t="shared" si="2"/>
        <v/>
      </c>
      <c r="AC48" s="61" t="b">
        <f t="shared" si="3"/>
        <v>0</v>
      </c>
      <c r="AD48" s="61">
        <f>COUNTA('EXISTING SITES'!I58:M58)</f>
        <v>0</v>
      </c>
      <c r="AE48" t="b">
        <f>AND(T48=$AE$4,COUNTA('EXISTING SITES'!I58:M58)&gt;0)</f>
        <v>0</v>
      </c>
      <c r="AF48" t="b">
        <f t="shared" si="4"/>
        <v>0</v>
      </c>
      <c r="AG48" t="b">
        <f t="shared" si="5"/>
        <v>0</v>
      </c>
    </row>
    <row r="49" spans="1:30" x14ac:dyDescent="0.3">
      <c r="A49" s="10">
        <v>48</v>
      </c>
      <c r="B49" s="10" t="str">
        <f>IF('EXISTING SITES'!$B$11=D49,A49,"")</f>
        <v/>
      </c>
      <c r="C49" s="10" t="str">
        <f t="shared" si="0"/>
        <v/>
      </c>
      <c r="D49" s="5" t="s">
        <v>503</v>
      </c>
      <c r="E49" s="5" t="s">
        <v>34</v>
      </c>
      <c r="F49" s="5" t="s">
        <v>282</v>
      </c>
      <c r="G49" s="5" t="s">
        <v>609</v>
      </c>
      <c r="H49" s="5" t="s">
        <v>568</v>
      </c>
      <c r="I49" s="10" t="s">
        <v>198</v>
      </c>
      <c r="J49" s="10" t="s">
        <v>559</v>
      </c>
      <c r="K49" s="5" t="s">
        <v>534</v>
      </c>
      <c r="L49">
        <f t="shared" si="1"/>
        <v>153</v>
      </c>
      <c r="M49" s="5" t="s">
        <v>101</v>
      </c>
      <c r="O49" s="5" t="s">
        <v>51</v>
      </c>
      <c r="P49" s="5" t="s">
        <v>51</v>
      </c>
      <c r="T49" s="19"/>
      <c r="U49" s="19"/>
      <c r="V49" s="19"/>
      <c r="W49" s="19"/>
      <c r="X49" s="19"/>
      <c r="Y49" s="37"/>
      <c r="Z49" s="37"/>
      <c r="AA49" s="37"/>
      <c r="AB49" s="37"/>
      <c r="AC49" s="37"/>
      <c r="AD49" s="37"/>
    </row>
    <row r="50" spans="1:30" x14ac:dyDescent="0.3">
      <c r="A50" s="10">
        <v>49</v>
      </c>
      <c r="B50" s="10" t="str">
        <f>IF('EXISTING SITES'!$B$11=D50,A50,"")</f>
        <v/>
      </c>
      <c r="C50" s="10" t="str">
        <f t="shared" si="0"/>
        <v/>
      </c>
      <c r="D50" s="5" t="s">
        <v>503</v>
      </c>
      <c r="E50" s="5" t="s">
        <v>35</v>
      </c>
      <c r="F50" s="5" t="s">
        <v>282</v>
      </c>
      <c r="G50" s="5" t="s">
        <v>609</v>
      </c>
      <c r="H50" s="5" t="s">
        <v>568</v>
      </c>
      <c r="I50" s="10" t="s">
        <v>199</v>
      </c>
      <c r="J50" s="10" t="s">
        <v>559</v>
      </c>
      <c r="K50" s="5" t="s">
        <v>534</v>
      </c>
      <c r="L50">
        <f t="shared" si="1"/>
        <v>154</v>
      </c>
      <c r="M50" s="5" t="s">
        <v>102</v>
      </c>
      <c r="O50" s="5" t="s">
        <v>505</v>
      </c>
      <c r="P50" s="5" t="s">
        <v>52</v>
      </c>
      <c r="T50" s="19"/>
      <c r="U50" s="19"/>
      <c r="V50" s="19"/>
      <c r="W50" s="19"/>
      <c r="X50" s="19"/>
      <c r="Y50" s="37"/>
      <c r="Z50" s="37"/>
      <c r="AA50" s="37"/>
      <c r="AB50" s="37"/>
      <c r="AC50" s="37"/>
      <c r="AD50" s="37"/>
    </row>
    <row r="51" spans="1:30" x14ac:dyDescent="0.3">
      <c r="A51" s="10">
        <v>50</v>
      </c>
      <c r="B51" s="10" t="str">
        <f>IF('EXISTING SITES'!$B$11=D51,A51,"")</f>
        <v/>
      </c>
      <c r="C51" s="10" t="str">
        <f t="shared" si="0"/>
        <v/>
      </c>
      <c r="D51" s="5" t="s">
        <v>503</v>
      </c>
      <c r="E51" s="5" t="s">
        <v>36</v>
      </c>
      <c r="F51" s="5" t="s">
        <v>281</v>
      </c>
      <c r="G51" s="5" t="s">
        <v>610</v>
      </c>
      <c r="H51" s="5" t="s">
        <v>568</v>
      </c>
      <c r="I51" s="10" t="s">
        <v>209</v>
      </c>
      <c r="J51" s="10">
        <v>9</v>
      </c>
      <c r="K51" s="5" t="s">
        <v>534</v>
      </c>
      <c r="L51">
        <f t="shared" si="1"/>
        <v>155</v>
      </c>
      <c r="M51" s="5" t="s">
        <v>103</v>
      </c>
      <c r="O51" s="5" t="s">
        <v>505</v>
      </c>
      <c r="P51" s="5" t="s">
        <v>53</v>
      </c>
      <c r="T51" s="19"/>
      <c r="U51" s="19"/>
      <c r="V51" s="19"/>
      <c r="W51" s="19"/>
      <c r="X51" s="19"/>
      <c r="Y51" s="37"/>
      <c r="Z51" s="37"/>
      <c r="AA51" s="37"/>
      <c r="AB51" s="37"/>
      <c r="AC51" s="37"/>
      <c r="AD51" s="37"/>
    </row>
    <row r="52" spans="1:30" x14ac:dyDescent="0.3">
      <c r="A52" s="10">
        <v>51</v>
      </c>
      <c r="B52" s="10" t="str">
        <f>IF('EXISTING SITES'!$B$11=D52,A52,"")</f>
        <v/>
      </c>
      <c r="C52" s="10" t="str">
        <f t="shared" si="0"/>
        <v/>
      </c>
      <c r="D52" s="5" t="s">
        <v>511</v>
      </c>
      <c r="E52" s="5" t="s">
        <v>37</v>
      </c>
      <c r="F52" s="5" t="s">
        <v>283</v>
      </c>
      <c r="G52" s="5" t="s">
        <v>801</v>
      </c>
      <c r="H52" s="5" t="s">
        <v>568</v>
      </c>
      <c r="I52" s="10" t="s">
        <v>210</v>
      </c>
      <c r="J52" s="10">
        <v>9</v>
      </c>
      <c r="K52" s="5" t="s">
        <v>534</v>
      </c>
      <c r="L52">
        <f t="shared" si="1"/>
        <v>156</v>
      </c>
      <c r="M52" s="5" t="s">
        <v>104</v>
      </c>
      <c r="O52" s="5" t="s">
        <v>522</v>
      </c>
      <c r="P52" s="5" t="s">
        <v>54</v>
      </c>
      <c r="T52" s="19"/>
      <c r="U52" s="19"/>
      <c r="V52" s="19"/>
      <c r="W52" s="19"/>
      <c r="X52" s="19"/>
      <c r="Y52" s="37"/>
      <c r="Z52" s="37"/>
      <c r="AA52" s="37"/>
      <c r="AB52" s="37"/>
      <c r="AC52" s="37"/>
      <c r="AD52" s="37"/>
    </row>
    <row r="53" spans="1:30" x14ac:dyDescent="0.3">
      <c r="A53" s="10">
        <v>52</v>
      </c>
      <c r="B53" s="10" t="str">
        <f>IF('EXISTING SITES'!$B$11=D53,A53,"")</f>
        <v/>
      </c>
      <c r="C53" s="10" t="str">
        <f t="shared" si="0"/>
        <v/>
      </c>
      <c r="D53" s="5" t="s">
        <v>505</v>
      </c>
      <c r="E53" s="5" t="s">
        <v>38</v>
      </c>
      <c r="F53" s="5" t="s">
        <v>284</v>
      </c>
      <c r="G53" s="5" t="s">
        <v>802</v>
      </c>
      <c r="H53" s="5" t="s">
        <v>572</v>
      </c>
      <c r="I53" s="10" t="s">
        <v>197</v>
      </c>
      <c r="J53" s="10" t="s">
        <v>612</v>
      </c>
      <c r="K53" s="5" t="s">
        <v>541</v>
      </c>
      <c r="L53">
        <f t="shared" si="1"/>
        <v>157</v>
      </c>
      <c r="M53" s="5" t="s">
        <v>105</v>
      </c>
      <c r="O53" s="5" t="s">
        <v>522</v>
      </c>
      <c r="P53" s="5" t="s">
        <v>55</v>
      </c>
      <c r="T53" s="19"/>
      <c r="U53" s="19"/>
      <c r="V53" s="19"/>
      <c r="W53" s="19"/>
      <c r="X53" s="19"/>
      <c r="Y53" s="37"/>
      <c r="Z53" s="37"/>
      <c r="AA53" s="37"/>
      <c r="AB53" s="37"/>
      <c r="AC53" s="37"/>
      <c r="AD53" s="37"/>
    </row>
    <row r="54" spans="1:30" x14ac:dyDescent="0.3">
      <c r="A54" s="10">
        <v>53</v>
      </c>
      <c r="B54" s="10" t="str">
        <f>IF('EXISTING SITES'!$B$11=D54,A54,"")</f>
        <v/>
      </c>
      <c r="C54" s="10" t="str">
        <f t="shared" si="0"/>
        <v/>
      </c>
      <c r="D54" s="5" t="s">
        <v>505</v>
      </c>
      <c r="E54" s="5" t="s">
        <v>38</v>
      </c>
      <c r="F54" s="5" t="s">
        <v>285</v>
      </c>
      <c r="G54" s="5" t="s">
        <v>614</v>
      </c>
      <c r="H54" s="5" t="s">
        <v>572</v>
      </c>
      <c r="I54" s="10" t="s">
        <v>200</v>
      </c>
      <c r="J54" s="10" t="s">
        <v>612</v>
      </c>
      <c r="K54" s="5" t="s">
        <v>541</v>
      </c>
      <c r="L54">
        <f t="shared" si="1"/>
        <v>159</v>
      </c>
      <c r="M54" s="5" t="s">
        <v>106</v>
      </c>
      <c r="O54" s="5" t="s">
        <v>56</v>
      </c>
      <c r="P54" s="5" t="s">
        <v>56</v>
      </c>
      <c r="T54" s="19"/>
      <c r="U54" s="19"/>
      <c r="V54" s="19"/>
      <c r="W54" s="19"/>
      <c r="X54" s="19"/>
      <c r="Y54" s="37"/>
      <c r="Z54" s="37"/>
      <c r="AA54" s="37"/>
      <c r="AB54" s="37"/>
      <c r="AC54" s="37"/>
      <c r="AD54" s="37"/>
    </row>
    <row r="55" spans="1:30" x14ac:dyDescent="0.3">
      <c r="A55" s="10">
        <v>54</v>
      </c>
      <c r="B55" s="10" t="str">
        <f>IF('EXISTING SITES'!$B$11=D55,A55,"")</f>
        <v/>
      </c>
      <c r="C55" s="10" t="str">
        <f t="shared" si="0"/>
        <v/>
      </c>
      <c r="D55" s="5" t="s">
        <v>505</v>
      </c>
      <c r="E55" s="5" t="s">
        <v>38</v>
      </c>
      <c r="F55" s="5" t="s">
        <v>286</v>
      </c>
      <c r="G55" s="5" t="s">
        <v>611</v>
      </c>
      <c r="H55" s="5" t="s">
        <v>572</v>
      </c>
      <c r="I55" s="10" t="s">
        <v>198</v>
      </c>
      <c r="J55" s="10" t="s">
        <v>612</v>
      </c>
      <c r="K55" s="5" t="s">
        <v>541</v>
      </c>
      <c r="L55">
        <f t="shared" si="1"/>
        <v>163</v>
      </c>
      <c r="M55" s="5" t="s">
        <v>108</v>
      </c>
      <c r="O55" s="5" t="s">
        <v>505</v>
      </c>
      <c r="P55" s="5" t="s">
        <v>57</v>
      </c>
      <c r="T55" s="19"/>
      <c r="U55" s="19"/>
      <c r="V55" s="19"/>
      <c r="W55" s="19"/>
      <c r="X55" s="19"/>
      <c r="Y55" s="37"/>
      <c r="Z55" s="37"/>
      <c r="AA55" s="37"/>
      <c r="AB55" s="37"/>
      <c r="AC55" s="37"/>
      <c r="AD55" s="37"/>
    </row>
    <row r="56" spans="1:30" x14ac:dyDescent="0.3">
      <c r="A56" s="10">
        <v>55</v>
      </c>
      <c r="B56" s="10" t="str">
        <f>IF('EXISTING SITES'!$B$11=D56,A56,"")</f>
        <v/>
      </c>
      <c r="C56" s="10" t="str">
        <f t="shared" si="0"/>
        <v/>
      </c>
      <c r="D56" s="5" t="s">
        <v>39</v>
      </c>
      <c r="E56" s="5" t="s">
        <v>39</v>
      </c>
      <c r="F56" s="5" t="s">
        <v>287</v>
      </c>
      <c r="G56" s="5" t="s">
        <v>803</v>
      </c>
      <c r="H56" s="5" t="s">
        <v>572</v>
      </c>
      <c r="I56" s="10" t="s">
        <v>203</v>
      </c>
      <c r="J56" s="10">
        <v>22</v>
      </c>
      <c r="K56" s="5" t="s">
        <v>541</v>
      </c>
      <c r="L56">
        <f t="shared" si="1"/>
        <v>164</v>
      </c>
      <c r="M56" s="5" t="s">
        <v>109</v>
      </c>
      <c r="O56" s="5" t="s">
        <v>58</v>
      </c>
      <c r="P56" s="5" t="s">
        <v>58</v>
      </c>
      <c r="T56" s="19"/>
      <c r="U56" s="19"/>
      <c r="V56" s="19"/>
      <c r="W56" s="19"/>
      <c r="X56" s="19"/>
      <c r="Y56" s="37"/>
      <c r="Z56" s="37"/>
      <c r="AA56" s="37"/>
      <c r="AB56" s="37"/>
      <c r="AC56" s="37"/>
      <c r="AD56" s="37"/>
    </row>
    <row r="57" spans="1:30" x14ac:dyDescent="0.3">
      <c r="A57" s="10">
        <v>56</v>
      </c>
      <c r="B57" s="10" t="str">
        <f>IF('EXISTING SITES'!$B$11=D57,A57,"")</f>
        <v/>
      </c>
      <c r="C57" s="10" t="str">
        <f t="shared" si="0"/>
        <v/>
      </c>
      <c r="D57" s="5" t="s">
        <v>502</v>
      </c>
      <c r="E57" s="5" t="s">
        <v>40</v>
      </c>
      <c r="F57" s="5" t="s">
        <v>288</v>
      </c>
      <c r="G57" s="5" t="s">
        <v>683</v>
      </c>
      <c r="H57" s="5" t="s">
        <v>572</v>
      </c>
      <c r="I57" s="10" t="s">
        <v>197</v>
      </c>
      <c r="J57" s="10">
        <v>13</v>
      </c>
      <c r="K57" s="5" t="s">
        <v>550</v>
      </c>
      <c r="L57">
        <f t="shared" si="1"/>
        <v>168</v>
      </c>
      <c r="M57" s="5" t="s">
        <v>553</v>
      </c>
      <c r="O57" s="5" t="s">
        <v>59</v>
      </c>
      <c r="P57" s="5" t="s">
        <v>59</v>
      </c>
      <c r="T57" s="19"/>
      <c r="U57" s="19"/>
      <c r="V57" s="19"/>
      <c r="W57" s="19"/>
      <c r="X57" s="19"/>
      <c r="Y57" s="37"/>
      <c r="Z57" s="37"/>
      <c r="AA57" s="37"/>
      <c r="AB57" s="37"/>
      <c r="AC57" s="37"/>
      <c r="AD57" s="37"/>
    </row>
    <row r="58" spans="1:30" x14ac:dyDescent="0.3">
      <c r="A58" s="10">
        <v>57</v>
      </c>
      <c r="B58" s="10" t="str">
        <f>IF('EXISTING SITES'!$B$11=D58,A58,"")</f>
        <v/>
      </c>
      <c r="C58" s="10" t="str">
        <f t="shared" si="0"/>
        <v/>
      </c>
      <c r="D58" s="5" t="s">
        <v>41</v>
      </c>
      <c r="E58" s="5" t="s">
        <v>41</v>
      </c>
      <c r="F58" s="5" t="s">
        <v>289</v>
      </c>
      <c r="G58" s="5" t="s">
        <v>804</v>
      </c>
      <c r="H58" s="5" t="s">
        <v>572</v>
      </c>
      <c r="I58" s="10" t="s">
        <v>200</v>
      </c>
      <c r="J58" s="10" t="s">
        <v>615</v>
      </c>
      <c r="K58" s="5" t="s">
        <v>550</v>
      </c>
      <c r="L58">
        <f t="shared" si="1"/>
        <v>27</v>
      </c>
      <c r="M58" s="5" t="s">
        <v>523</v>
      </c>
      <c r="O58" s="5" t="s">
        <v>498</v>
      </c>
      <c r="P58" s="5" t="s">
        <v>60</v>
      </c>
      <c r="T58" s="19"/>
      <c r="U58" s="19"/>
      <c r="V58" s="19"/>
      <c r="W58" s="19"/>
      <c r="X58" s="19"/>
      <c r="Y58" s="37"/>
      <c r="Z58" s="37"/>
      <c r="AA58" s="37"/>
      <c r="AB58" s="37"/>
      <c r="AC58" s="37"/>
      <c r="AD58" s="37"/>
    </row>
    <row r="59" spans="1:30" x14ac:dyDescent="0.3">
      <c r="A59" s="10">
        <v>58</v>
      </c>
      <c r="B59" s="10" t="str">
        <f>IF('EXISTING SITES'!$B$11=D59,A59,"")</f>
        <v/>
      </c>
      <c r="C59" s="10" t="str">
        <f t="shared" si="0"/>
        <v/>
      </c>
      <c r="D59" s="5" t="s">
        <v>42</v>
      </c>
      <c r="E59" s="5" t="s">
        <v>42</v>
      </c>
      <c r="F59" s="5" t="s">
        <v>290</v>
      </c>
      <c r="G59" s="5" t="s">
        <v>616</v>
      </c>
      <c r="H59" s="5" t="s">
        <v>572</v>
      </c>
      <c r="I59" s="10" t="s">
        <v>203</v>
      </c>
      <c r="J59" s="10">
        <v>16</v>
      </c>
      <c r="K59" s="5" t="s">
        <v>541</v>
      </c>
      <c r="L59">
        <f t="shared" si="1"/>
        <v>181</v>
      </c>
      <c r="M59" s="42" t="s">
        <v>119</v>
      </c>
      <c r="O59" s="5" t="s">
        <v>61</v>
      </c>
      <c r="P59" s="5" t="s">
        <v>61</v>
      </c>
      <c r="T59" s="19"/>
      <c r="U59" s="19"/>
      <c r="V59" s="19"/>
      <c r="W59" s="19"/>
      <c r="X59" s="19"/>
      <c r="Y59" s="37"/>
      <c r="Z59" s="37"/>
      <c r="AA59" s="37"/>
      <c r="AB59" s="37"/>
      <c r="AC59" s="37"/>
      <c r="AD59" s="37"/>
    </row>
    <row r="60" spans="1:30" x14ac:dyDescent="0.3">
      <c r="A60" s="10">
        <v>59</v>
      </c>
      <c r="B60" s="10" t="str">
        <f>IF('EXISTING SITES'!$B$11=D60,A60,"")</f>
        <v/>
      </c>
      <c r="C60" s="10" t="str">
        <f t="shared" si="0"/>
        <v/>
      </c>
      <c r="D60" s="5" t="s">
        <v>514</v>
      </c>
      <c r="E60" s="5" t="s">
        <v>43</v>
      </c>
      <c r="F60" s="5" t="s">
        <v>291</v>
      </c>
      <c r="G60" s="5" t="s">
        <v>618</v>
      </c>
      <c r="H60" s="5" t="s">
        <v>572</v>
      </c>
      <c r="I60" s="10" t="s">
        <v>205</v>
      </c>
      <c r="J60" s="10">
        <v>13</v>
      </c>
      <c r="K60" s="5" t="s">
        <v>541</v>
      </c>
      <c r="L60">
        <f t="shared" si="1"/>
        <v>191</v>
      </c>
      <c r="M60" s="5" t="s">
        <v>125</v>
      </c>
      <c r="O60" s="5" t="s">
        <v>505</v>
      </c>
      <c r="P60" s="5" t="s">
        <v>62</v>
      </c>
      <c r="T60" s="19"/>
      <c r="U60" s="19"/>
      <c r="V60" s="19"/>
      <c r="W60" s="19"/>
      <c r="X60" s="19"/>
      <c r="Y60" s="37"/>
      <c r="Z60" s="37"/>
      <c r="AA60" s="37"/>
      <c r="AB60" s="37"/>
      <c r="AC60" s="37"/>
      <c r="AD60" s="37"/>
    </row>
    <row r="61" spans="1:30" x14ac:dyDescent="0.3">
      <c r="A61" s="10">
        <v>60</v>
      </c>
      <c r="B61" s="10" t="str">
        <f>IF('EXISTING SITES'!$B$11=D61,A61,"")</f>
        <v/>
      </c>
      <c r="C61" s="10" t="str">
        <f t="shared" si="0"/>
        <v/>
      </c>
      <c r="D61" s="5" t="s">
        <v>514</v>
      </c>
      <c r="E61" s="5" t="s">
        <v>43</v>
      </c>
      <c r="F61" s="5" t="s">
        <v>292</v>
      </c>
      <c r="G61" s="5" t="s">
        <v>617</v>
      </c>
      <c r="H61" s="5" t="s">
        <v>572</v>
      </c>
      <c r="I61" s="10" t="s">
        <v>206</v>
      </c>
      <c r="J61" s="10">
        <v>13</v>
      </c>
      <c r="K61" s="5" t="s">
        <v>541</v>
      </c>
      <c r="L61">
        <f t="shared" si="1"/>
        <v>193</v>
      </c>
      <c r="M61" s="5" t="s">
        <v>506</v>
      </c>
      <c r="O61" s="5" t="s">
        <v>511</v>
      </c>
      <c r="P61" s="5" t="s">
        <v>63</v>
      </c>
      <c r="T61" s="19"/>
      <c r="U61" s="19"/>
      <c r="V61" s="19"/>
      <c r="W61" s="19"/>
      <c r="X61" s="19"/>
      <c r="Y61" s="37"/>
      <c r="Z61" s="37"/>
      <c r="AA61" s="37"/>
      <c r="AB61" s="37"/>
      <c r="AC61" s="37"/>
      <c r="AD61" s="37"/>
    </row>
    <row r="62" spans="1:30" x14ac:dyDescent="0.3">
      <c r="A62" s="10">
        <v>61</v>
      </c>
      <c r="B62" s="10" t="str">
        <f>IF('EXISTING SITES'!$B$11=D62,A62,"")</f>
        <v/>
      </c>
      <c r="C62" s="10" t="str">
        <f t="shared" si="0"/>
        <v/>
      </c>
      <c r="D62" s="5" t="s">
        <v>514</v>
      </c>
      <c r="E62" s="5" t="s">
        <v>44</v>
      </c>
      <c r="F62" s="5" t="s">
        <v>293</v>
      </c>
      <c r="G62" s="5" t="s">
        <v>620</v>
      </c>
      <c r="H62" s="5" t="s">
        <v>572</v>
      </c>
      <c r="I62" s="10" t="s">
        <v>200</v>
      </c>
      <c r="J62" s="10">
        <v>13</v>
      </c>
      <c r="K62" s="5" t="s">
        <v>541</v>
      </c>
      <c r="L62">
        <f t="shared" si="1"/>
        <v>195</v>
      </c>
      <c r="M62" s="5" t="s">
        <v>128</v>
      </c>
      <c r="O62" s="5" t="s">
        <v>511</v>
      </c>
      <c r="P62" s="5" t="s">
        <v>64</v>
      </c>
      <c r="T62" s="19"/>
      <c r="U62" s="19"/>
      <c r="V62" s="19"/>
      <c r="W62" s="19"/>
      <c r="X62" s="19"/>
      <c r="Y62" s="37"/>
      <c r="Z62" s="37"/>
      <c r="AA62" s="37"/>
      <c r="AB62" s="37"/>
      <c r="AC62" s="37"/>
      <c r="AD62" s="37"/>
    </row>
    <row r="63" spans="1:30" x14ac:dyDescent="0.3">
      <c r="A63" s="10">
        <v>62</v>
      </c>
      <c r="B63" s="10" t="str">
        <f>IF('EXISTING SITES'!$B$11=D63,A63,"")</f>
        <v/>
      </c>
      <c r="C63" s="10" t="str">
        <f t="shared" si="0"/>
        <v/>
      </c>
      <c r="D63" s="5" t="s">
        <v>514</v>
      </c>
      <c r="E63" s="5" t="s">
        <v>44</v>
      </c>
      <c r="F63" s="5" t="s">
        <v>294</v>
      </c>
      <c r="G63" s="5" t="s">
        <v>619</v>
      </c>
      <c r="H63" s="5" t="s">
        <v>572</v>
      </c>
      <c r="I63" s="10">
        <v>8</v>
      </c>
      <c r="J63" s="10">
        <v>13</v>
      </c>
      <c r="K63" s="5" t="s">
        <v>541</v>
      </c>
      <c r="L63">
        <f t="shared" si="1"/>
        <v>196</v>
      </c>
      <c r="M63" s="5" t="s">
        <v>129</v>
      </c>
      <c r="O63" s="5" t="s">
        <v>511</v>
      </c>
      <c r="P63" s="5" t="s">
        <v>65</v>
      </c>
      <c r="T63" s="19"/>
      <c r="U63" s="19"/>
      <c r="V63" s="19"/>
      <c r="W63" s="19"/>
      <c r="X63" s="19"/>
      <c r="Y63" s="37"/>
      <c r="Z63" s="37"/>
      <c r="AA63" s="37"/>
      <c r="AB63" s="37"/>
      <c r="AC63" s="37"/>
      <c r="AD63" s="37"/>
    </row>
    <row r="64" spans="1:30" x14ac:dyDescent="0.3">
      <c r="A64" s="10">
        <v>63</v>
      </c>
      <c r="B64" s="10" t="str">
        <f>IF('EXISTING SITES'!$B$11=D64,A64,"")</f>
        <v/>
      </c>
      <c r="C64" s="10" t="str">
        <f t="shared" si="0"/>
        <v/>
      </c>
      <c r="D64" s="5" t="s">
        <v>514</v>
      </c>
      <c r="E64" s="5" t="s">
        <v>45</v>
      </c>
      <c r="F64" s="5" t="s">
        <v>293</v>
      </c>
      <c r="G64" s="5" t="s">
        <v>620</v>
      </c>
      <c r="H64" s="5" t="s">
        <v>572</v>
      </c>
      <c r="I64" s="10" t="s">
        <v>207</v>
      </c>
      <c r="J64" s="10">
        <v>13</v>
      </c>
      <c r="K64" s="5" t="s">
        <v>541</v>
      </c>
      <c r="L64">
        <f t="shared" si="1"/>
        <v>197</v>
      </c>
      <c r="M64" s="5" t="s">
        <v>130</v>
      </c>
      <c r="O64" s="5" t="s">
        <v>518</v>
      </c>
      <c r="P64" s="5" t="s">
        <v>66</v>
      </c>
      <c r="T64" s="19"/>
      <c r="U64" s="19"/>
      <c r="V64" s="19"/>
      <c r="W64" s="19"/>
      <c r="X64" s="19"/>
      <c r="Y64" s="37"/>
      <c r="Z64" s="37"/>
      <c r="AA64" s="37"/>
      <c r="AB64" s="37"/>
      <c r="AC64" s="37"/>
      <c r="AD64" s="37"/>
    </row>
    <row r="65" spans="1:30" x14ac:dyDescent="0.3">
      <c r="A65" s="10">
        <v>64</v>
      </c>
      <c r="B65" s="10" t="str">
        <f>IF('EXISTING SITES'!$B$11=D65,A65,"")</f>
        <v/>
      </c>
      <c r="C65" s="10" t="str">
        <f t="shared" si="0"/>
        <v/>
      </c>
      <c r="D65" s="5" t="s">
        <v>514</v>
      </c>
      <c r="E65" s="5" t="s">
        <v>45</v>
      </c>
      <c r="F65" s="5" t="s">
        <v>294</v>
      </c>
      <c r="G65" s="5" t="s">
        <v>619</v>
      </c>
      <c r="H65" s="5" t="s">
        <v>572</v>
      </c>
      <c r="I65" s="10" t="s">
        <v>211</v>
      </c>
      <c r="J65" s="10">
        <v>13</v>
      </c>
      <c r="K65" s="5" t="s">
        <v>541</v>
      </c>
      <c r="L65">
        <f t="shared" si="1"/>
        <v>198</v>
      </c>
      <c r="M65" s="5" t="s">
        <v>131</v>
      </c>
      <c r="O65" s="5" t="s">
        <v>518</v>
      </c>
      <c r="P65" s="5" t="s">
        <v>67</v>
      </c>
      <c r="T65" s="19"/>
      <c r="U65" s="19"/>
      <c r="V65" s="19"/>
      <c r="W65" s="19"/>
      <c r="X65" s="19"/>
      <c r="Y65" s="37"/>
      <c r="Z65" s="37"/>
      <c r="AA65" s="37"/>
      <c r="AB65" s="37"/>
      <c r="AC65" s="37"/>
      <c r="AD65" s="37"/>
    </row>
    <row r="66" spans="1:30" x14ac:dyDescent="0.3">
      <c r="A66" s="10">
        <v>65</v>
      </c>
      <c r="B66" s="10" t="str">
        <f>IF('EXISTING SITES'!$B$11=D66,A66,"")</f>
        <v/>
      </c>
      <c r="C66" s="10" t="str">
        <f t="shared" si="0"/>
        <v/>
      </c>
      <c r="D66" s="5" t="s">
        <v>46</v>
      </c>
      <c r="E66" s="5" t="s">
        <v>46</v>
      </c>
      <c r="F66" s="5" t="s">
        <v>295</v>
      </c>
      <c r="G66" s="5" t="s">
        <v>775</v>
      </c>
      <c r="H66" s="5" t="s">
        <v>595</v>
      </c>
      <c r="I66" s="10" t="s">
        <v>200</v>
      </c>
      <c r="J66" s="10">
        <v>2</v>
      </c>
      <c r="K66" s="5" t="s">
        <v>541</v>
      </c>
      <c r="L66">
        <f t="shared" si="1"/>
        <v>199</v>
      </c>
      <c r="M66" s="5" t="s">
        <v>132</v>
      </c>
      <c r="O66" s="5" t="s">
        <v>505</v>
      </c>
      <c r="P66" s="5" t="s">
        <v>68</v>
      </c>
      <c r="T66" s="19"/>
      <c r="U66" s="19"/>
      <c r="V66" s="19"/>
      <c r="W66" s="19"/>
      <c r="X66" s="19"/>
      <c r="Y66" s="37"/>
      <c r="Z66" s="37"/>
      <c r="AA66" s="37"/>
      <c r="AB66" s="37"/>
      <c r="AC66" s="37"/>
      <c r="AD66" s="37"/>
    </row>
    <row r="67" spans="1:30" x14ac:dyDescent="0.3">
      <c r="A67" s="10">
        <v>66</v>
      </c>
      <c r="B67" s="10" t="str">
        <f>IF('EXISTING SITES'!$B$11=D67,A67,"")</f>
        <v/>
      </c>
      <c r="C67" s="10" t="str">
        <f t="shared" ref="C67:C130" si="6">IFERROR(SMALL($B$2:$B$298,A67),"")</f>
        <v/>
      </c>
      <c r="D67" s="5" t="s">
        <v>505</v>
      </c>
      <c r="E67" s="5" t="s">
        <v>47</v>
      </c>
      <c r="F67" s="5" t="s">
        <v>285</v>
      </c>
      <c r="G67" s="5" t="s">
        <v>614</v>
      </c>
      <c r="H67" s="5" t="s">
        <v>572</v>
      </c>
      <c r="I67" s="10" t="s">
        <v>203</v>
      </c>
      <c r="J67" s="10" t="s">
        <v>577</v>
      </c>
      <c r="K67" s="5" t="s">
        <v>541</v>
      </c>
      <c r="L67">
        <f t="shared" si="1"/>
        <v>200</v>
      </c>
      <c r="M67" s="5" t="s">
        <v>133</v>
      </c>
      <c r="O67" s="5" t="s">
        <v>505</v>
      </c>
      <c r="P67" s="5" t="s">
        <v>69</v>
      </c>
      <c r="T67" s="19"/>
      <c r="U67" s="19"/>
      <c r="V67" s="19"/>
      <c r="W67" s="19"/>
      <c r="X67" s="19"/>
      <c r="Y67" s="37"/>
      <c r="Z67" s="37"/>
      <c r="AA67" s="37"/>
      <c r="AB67" s="37"/>
      <c r="AC67" s="37"/>
      <c r="AD67" s="37"/>
    </row>
    <row r="68" spans="1:30" x14ac:dyDescent="0.3">
      <c r="A68" s="10">
        <v>67</v>
      </c>
      <c r="B68" s="10" t="str">
        <f>IF('EXISTING SITES'!$B$11=D68,A68,"")</f>
        <v/>
      </c>
      <c r="C68" s="10" t="str">
        <f t="shared" si="6"/>
        <v/>
      </c>
      <c r="D68" s="5" t="s">
        <v>502</v>
      </c>
      <c r="E68" s="5" t="s">
        <v>48</v>
      </c>
      <c r="F68" s="5" t="s">
        <v>296</v>
      </c>
      <c r="G68" s="5" t="s">
        <v>621</v>
      </c>
      <c r="H68" s="5" t="s">
        <v>572</v>
      </c>
      <c r="I68" s="10" t="s">
        <v>197</v>
      </c>
      <c r="J68" s="10">
        <v>23</v>
      </c>
      <c r="K68" s="5" t="s">
        <v>550</v>
      </c>
      <c r="L68">
        <f t="shared" ref="L68:L91" si="7">MATCH(M68,D:D,0)</f>
        <v>201</v>
      </c>
      <c r="M68" s="5" t="s">
        <v>134</v>
      </c>
      <c r="O68" s="5" t="s">
        <v>501</v>
      </c>
      <c r="P68" s="5" t="s">
        <v>70</v>
      </c>
      <c r="T68" s="19"/>
      <c r="U68" s="19"/>
      <c r="V68" s="19"/>
      <c r="W68" s="19"/>
      <c r="X68" s="19"/>
      <c r="Y68" s="37"/>
      <c r="Z68" s="37"/>
      <c r="AA68" s="37"/>
      <c r="AB68" s="37"/>
      <c r="AC68" s="37"/>
      <c r="AD68" s="37"/>
    </row>
    <row r="69" spans="1:30" x14ac:dyDescent="0.3">
      <c r="A69" s="10">
        <v>68</v>
      </c>
      <c r="B69" s="10" t="str">
        <f>IF('EXISTING SITES'!$B$11=D69,A69,"")</f>
        <v/>
      </c>
      <c r="C69" s="10" t="str">
        <f t="shared" si="6"/>
        <v/>
      </c>
      <c r="D69" s="5" t="s">
        <v>49</v>
      </c>
      <c r="E69" s="5" t="s">
        <v>49</v>
      </c>
      <c r="F69" s="5" t="s">
        <v>297</v>
      </c>
      <c r="G69" s="5" t="s">
        <v>622</v>
      </c>
      <c r="H69" s="5" t="s">
        <v>560</v>
      </c>
      <c r="I69" s="10" t="s">
        <v>212</v>
      </c>
      <c r="J69" s="10" t="s">
        <v>560</v>
      </c>
      <c r="K69" s="5" t="s">
        <v>541</v>
      </c>
      <c r="L69">
        <f t="shared" si="7"/>
        <v>202</v>
      </c>
      <c r="M69" s="5" t="s">
        <v>135</v>
      </c>
      <c r="O69" s="5" t="s">
        <v>501</v>
      </c>
      <c r="P69" s="5" t="s">
        <v>71</v>
      </c>
      <c r="T69" s="19"/>
      <c r="U69" s="19"/>
      <c r="V69" s="19"/>
      <c r="W69" s="19"/>
      <c r="X69" s="19"/>
      <c r="Y69" s="37"/>
      <c r="Z69" s="37"/>
      <c r="AA69" s="37"/>
      <c r="AB69" s="37"/>
      <c r="AC69" s="37"/>
      <c r="AD69" s="37"/>
    </row>
    <row r="70" spans="1:30" x14ac:dyDescent="0.3">
      <c r="A70" s="10">
        <v>69</v>
      </c>
      <c r="B70" s="10" t="str">
        <f>IF('EXISTING SITES'!$B$11=D70,A70,"")</f>
        <v/>
      </c>
      <c r="C70" s="10" t="str">
        <f t="shared" si="6"/>
        <v/>
      </c>
      <c r="D70" s="5" t="s">
        <v>50</v>
      </c>
      <c r="E70" s="5" t="s">
        <v>50</v>
      </c>
      <c r="F70" s="5" t="s">
        <v>298</v>
      </c>
      <c r="G70" s="5" t="s">
        <v>623</v>
      </c>
      <c r="H70" s="5" t="s">
        <v>560</v>
      </c>
      <c r="I70" s="10" t="s">
        <v>213</v>
      </c>
      <c r="J70" s="10" t="s">
        <v>560</v>
      </c>
      <c r="K70" s="5" t="s">
        <v>541</v>
      </c>
      <c r="L70">
        <f t="shared" si="7"/>
        <v>205</v>
      </c>
      <c r="M70" s="5" t="s">
        <v>136</v>
      </c>
      <c r="O70" s="5" t="s">
        <v>72</v>
      </c>
      <c r="P70" s="5" t="s">
        <v>72</v>
      </c>
      <c r="T70" s="19"/>
      <c r="U70" s="19"/>
      <c r="V70" s="19"/>
      <c r="W70" s="19"/>
      <c r="X70" s="19"/>
      <c r="Y70" s="37"/>
      <c r="Z70" s="37"/>
      <c r="AA70" s="37"/>
      <c r="AB70" s="37"/>
      <c r="AC70" s="37"/>
      <c r="AD70" s="37"/>
    </row>
    <row r="71" spans="1:30" x14ac:dyDescent="0.3">
      <c r="A71" s="10">
        <v>70</v>
      </c>
      <c r="B71" s="10" t="str">
        <f>IF('EXISTING SITES'!$B$11=D71,A71,"")</f>
        <v/>
      </c>
      <c r="C71" s="10" t="str">
        <f t="shared" si="6"/>
        <v/>
      </c>
      <c r="D71" s="5" t="s">
        <v>51</v>
      </c>
      <c r="E71" s="5" t="s">
        <v>51</v>
      </c>
      <c r="F71" s="5" t="s">
        <v>299</v>
      </c>
      <c r="G71" s="5" t="s">
        <v>624</v>
      </c>
      <c r="H71" s="5" t="s">
        <v>560</v>
      </c>
      <c r="I71" s="10" t="s">
        <v>203</v>
      </c>
      <c r="J71" s="10" t="s">
        <v>560</v>
      </c>
      <c r="K71" s="5" t="s">
        <v>541</v>
      </c>
      <c r="L71">
        <f t="shared" si="7"/>
        <v>206</v>
      </c>
      <c r="M71" s="5" t="s">
        <v>509</v>
      </c>
      <c r="O71" s="5" t="s">
        <v>508</v>
      </c>
      <c r="P71" s="5" t="s">
        <v>73</v>
      </c>
      <c r="T71" s="19"/>
      <c r="U71" s="19"/>
      <c r="V71" s="19"/>
      <c r="W71" s="19"/>
      <c r="X71" s="19"/>
      <c r="Y71" s="37"/>
      <c r="Z71" s="37"/>
      <c r="AA71" s="37"/>
      <c r="AB71" s="37"/>
      <c r="AC71" s="37"/>
      <c r="AD71" s="37"/>
    </row>
    <row r="72" spans="1:30" x14ac:dyDescent="0.3">
      <c r="A72" s="10">
        <v>71</v>
      </c>
      <c r="B72" s="10" t="str">
        <f>IF('EXISTING SITES'!$B$11=D72,A72,"")</f>
        <v/>
      </c>
      <c r="C72" s="10" t="str">
        <f t="shared" si="6"/>
        <v/>
      </c>
      <c r="D72" s="5" t="s">
        <v>505</v>
      </c>
      <c r="E72" s="5" t="s">
        <v>52</v>
      </c>
      <c r="F72" s="5" t="s">
        <v>300</v>
      </c>
      <c r="G72" s="5" t="s">
        <v>626</v>
      </c>
      <c r="H72" s="5" t="s">
        <v>572</v>
      </c>
      <c r="I72" s="10" t="s">
        <v>198</v>
      </c>
      <c r="J72" s="10" t="s">
        <v>579</v>
      </c>
      <c r="K72" s="5" t="s">
        <v>541</v>
      </c>
      <c r="L72">
        <f t="shared" si="7"/>
        <v>210</v>
      </c>
      <c r="M72" s="5" t="s">
        <v>515</v>
      </c>
      <c r="O72" s="5" t="s">
        <v>508</v>
      </c>
      <c r="P72" s="5" t="s">
        <v>74</v>
      </c>
      <c r="T72" s="19"/>
      <c r="U72" s="19"/>
      <c r="V72" s="19"/>
      <c r="W72" s="19"/>
      <c r="X72" s="19"/>
      <c r="Y72" s="37"/>
      <c r="Z72" s="37"/>
      <c r="AA72" s="37"/>
      <c r="AB72" s="37"/>
      <c r="AC72" s="37"/>
      <c r="AD72" s="37"/>
    </row>
    <row r="73" spans="1:30" x14ac:dyDescent="0.3">
      <c r="A73" s="10">
        <v>72</v>
      </c>
      <c r="B73" s="10" t="str">
        <f>IF('EXISTING SITES'!$B$11=D73,A73,"")</f>
        <v/>
      </c>
      <c r="C73" s="10" t="str">
        <f t="shared" si="6"/>
        <v/>
      </c>
      <c r="D73" s="5" t="s">
        <v>505</v>
      </c>
      <c r="E73" s="5" t="s">
        <v>52</v>
      </c>
      <c r="F73" s="5" t="s">
        <v>301</v>
      </c>
      <c r="G73" s="5" t="s">
        <v>625</v>
      </c>
      <c r="H73" s="5" t="s">
        <v>572</v>
      </c>
      <c r="I73" s="10" t="s">
        <v>197</v>
      </c>
      <c r="J73" s="10" t="s">
        <v>579</v>
      </c>
      <c r="K73" s="5" t="s">
        <v>541</v>
      </c>
      <c r="L73">
        <f t="shared" si="7"/>
        <v>213</v>
      </c>
      <c r="M73" s="5" t="s">
        <v>142</v>
      </c>
      <c r="O73" s="5" t="s">
        <v>75</v>
      </c>
      <c r="P73" s="5" t="s">
        <v>75</v>
      </c>
      <c r="T73" s="19"/>
      <c r="U73" s="19"/>
      <c r="V73" s="19"/>
      <c r="W73" s="19"/>
      <c r="X73" s="19"/>
      <c r="Y73" s="37"/>
      <c r="Z73" s="37"/>
      <c r="AA73" s="37"/>
      <c r="AB73" s="37"/>
      <c r="AC73" s="37"/>
      <c r="AD73" s="37"/>
    </row>
    <row r="74" spans="1:30" x14ac:dyDescent="0.3">
      <c r="A74" s="10">
        <v>73</v>
      </c>
      <c r="B74" s="10" t="str">
        <f>IF('EXISTING SITES'!$B$11=D74,A74,"")</f>
        <v/>
      </c>
      <c r="C74" s="10" t="str">
        <f t="shared" si="6"/>
        <v/>
      </c>
      <c r="D74" s="5" t="s">
        <v>505</v>
      </c>
      <c r="E74" s="5" t="s">
        <v>53</v>
      </c>
      <c r="F74" s="5" t="s">
        <v>302</v>
      </c>
      <c r="G74" s="5" t="s">
        <v>805</v>
      </c>
      <c r="H74" s="5" t="s">
        <v>572</v>
      </c>
      <c r="I74" s="10" t="s">
        <v>197</v>
      </c>
      <c r="J74" s="10" t="s">
        <v>612</v>
      </c>
      <c r="K74" s="5" t="s">
        <v>541</v>
      </c>
      <c r="L74">
        <f t="shared" si="7"/>
        <v>214</v>
      </c>
      <c r="M74" s="42" t="s">
        <v>143</v>
      </c>
      <c r="O74" s="5" t="s">
        <v>502</v>
      </c>
      <c r="P74" s="5" t="s">
        <v>76</v>
      </c>
      <c r="T74" s="19"/>
      <c r="U74" s="19"/>
      <c r="V74" s="19"/>
      <c r="W74" s="19"/>
      <c r="X74" s="19"/>
      <c r="Y74" s="37"/>
      <c r="Z74" s="37"/>
      <c r="AA74" s="37"/>
      <c r="AB74" s="37"/>
      <c r="AC74" s="37"/>
      <c r="AD74" s="37"/>
    </row>
    <row r="75" spans="1:30" x14ac:dyDescent="0.3">
      <c r="A75" s="10">
        <v>74</v>
      </c>
      <c r="B75" s="10" t="str">
        <f>IF('EXISTING SITES'!$B$11=D75,A75,"")</f>
        <v/>
      </c>
      <c r="C75" s="10" t="str">
        <f t="shared" si="6"/>
        <v/>
      </c>
      <c r="D75" s="5" t="s">
        <v>505</v>
      </c>
      <c r="E75" s="5" t="s">
        <v>53</v>
      </c>
      <c r="F75" s="5" t="s">
        <v>303</v>
      </c>
      <c r="G75" s="5" t="s">
        <v>627</v>
      </c>
      <c r="H75" s="5" t="s">
        <v>572</v>
      </c>
      <c r="I75" s="10" t="s">
        <v>198</v>
      </c>
      <c r="J75" s="10" t="s">
        <v>612</v>
      </c>
      <c r="K75" s="5" t="s">
        <v>541</v>
      </c>
      <c r="L75">
        <f t="shared" si="7"/>
        <v>38</v>
      </c>
      <c r="M75" s="5" t="s">
        <v>499</v>
      </c>
      <c r="O75" s="5" t="s">
        <v>502</v>
      </c>
      <c r="P75" s="5" t="s">
        <v>77</v>
      </c>
      <c r="T75" s="19"/>
      <c r="U75" s="19"/>
      <c r="V75" s="19"/>
      <c r="W75" s="19"/>
      <c r="X75" s="19"/>
      <c r="Y75" s="37"/>
      <c r="Z75" s="37"/>
      <c r="AA75" s="37"/>
      <c r="AB75" s="37"/>
      <c r="AC75" s="37"/>
      <c r="AD75" s="37"/>
    </row>
    <row r="76" spans="1:30" x14ac:dyDescent="0.3">
      <c r="A76" s="10">
        <v>75</v>
      </c>
      <c r="B76" s="10" t="str">
        <f>IF('EXISTING SITES'!$B$11=D76,A76,"")</f>
        <v/>
      </c>
      <c r="C76" s="10" t="str">
        <f t="shared" si="6"/>
        <v/>
      </c>
      <c r="D76" s="5" t="s">
        <v>522</v>
      </c>
      <c r="E76" s="5" t="s">
        <v>54</v>
      </c>
      <c r="F76" s="5" t="s">
        <v>304</v>
      </c>
      <c r="G76" s="5" t="s">
        <v>806</v>
      </c>
      <c r="H76" s="5" t="s">
        <v>568</v>
      </c>
      <c r="I76" s="10" t="s">
        <v>211</v>
      </c>
      <c r="J76" s="10" t="s">
        <v>559</v>
      </c>
      <c r="K76" s="5" t="s">
        <v>534</v>
      </c>
      <c r="L76">
        <f t="shared" si="7"/>
        <v>216</v>
      </c>
      <c r="M76" s="5" t="s">
        <v>145</v>
      </c>
      <c r="O76" s="5" t="s">
        <v>500</v>
      </c>
      <c r="P76" s="5" t="s">
        <v>78</v>
      </c>
      <c r="T76" s="19"/>
      <c r="U76" s="19"/>
      <c r="V76" s="19"/>
      <c r="W76" s="19"/>
      <c r="X76" s="19"/>
      <c r="Y76" s="37"/>
      <c r="Z76" s="37"/>
      <c r="AA76" s="37"/>
      <c r="AB76" s="37"/>
      <c r="AC76" s="37"/>
      <c r="AD76" s="37"/>
    </row>
    <row r="77" spans="1:30" x14ac:dyDescent="0.3">
      <c r="A77" s="10">
        <v>76</v>
      </c>
      <c r="B77" s="10" t="str">
        <f>IF('EXISTING SITES'!$B$11=D77,A77,"")</f>
        <v/>
      </c>
      <c r="C77" s="10" t="str">
        <f t="shared" si="6"/>
        <v/>
      </c>
      <c r="D77" s="5" t="s">
        <v>522</v>
      </c>
      <c r="E77" s="5" t="s">
        <v>55</v>
      </c>
      <c r="F77" s="5" t="s">
        <v>305</v>
      </c>
      <c r="G77" s="5" t="s">
        <v>807</v>
      </c>
      <c r="H77" s="5" t="s">
        <v>595</v>
      </c>
      <c r="I77" s="10" t="s">
        <v>214</v>
      </c>
      <c r="J77" s="10">
        <v>4</v>
      </c>
      <c r="K77" s="5" t="s">
        <v>541</v>
      </c>
      <c r="L77">
        <f t="shared" si="7"/>
        <v>218</v>
      </c>
      <c r="M77" s="5" t="s">
        <v>146</v>
      </c>
      <c r="O77" s="5" t="s">
        <v>500</v>
      </c>
      <c r="P77" s="5" t="s">
        <v>79</v>
      </c>
      <c r="T77" s="19"/>
      <c r="U77" s="19"/>
      <c r="V77" s="19"/>
      <c r="W77" s="19"/>
      <c r="X77" s="19"/>
      <c r="Y77" s="37"/>
      <c r="Z77" s="37"/>
      <c r="AA77" s="37"/>
      <c r="AB77" s="37"/>
      <c r="AC77" s="37"/>
      <c r="AD77" s="37"/>
    </row>
    <row r="78" spans="1:30" x14ac:dyDescent="0.3">
      <c r="A78" s="10">
        <v>77</v>
      </c>
      <c r="B78" s="10" t="str">
        <f>IF('EXISTING SITES'!$B$11=D78,A78,"")</f>
        <v/>
      </c>
      <c r="C78" s="10" t="str">
        <f t="shared" si="6"/>
        <v/>
      </c>
      <c r="D78" s="5" t="s">
        <v>56</v>
      </c>
      <c r="E78" s="5" t="s">
        <v>56</v>
      </c>
      <c r="F78" s="5" t="s">
        <v>306</v>
      </c>
      <c r="G78" s="5" t="s">
        <v>808</v>
      </c>
      <c r="H78" s="5" t="s">
        <v>568</v>
      </c>
      <c r="I78" s="10" t="s">
        <v>209</v>
      </c>
      <c r="J78" s="10">
        <v>10</v>
      </c>
      <c r="K78" s="5" t="s">
        <v>541</v>
      </c>
      <c r="L78">
        <f t="shared" si="7"/>
        <v>219</v>
      </c>
      <c r="M78" s="5" t="s">
        <v>147</v>
      </c>
      <c r="O78" s="5" t="s">
        <v>500</v>
      </c>
      <c r="P78" s="5" t="s">
        <v>80</v>
      </c>
      <c r="T78" s="19"/>
      <c r="U78" s="19"/>
      <c r="V78" s="19"/>
      <c r="W78" s="19"/>
      <c r="X78" s="19"/>
      <c r="Y78" s="37"/>
      <c r="Z78" s="37"/>
      <c r="AA78" s="37"/>
      <c r="AB78" s="37"/>
      <c r="AC78" s="37"/>
      <c r="AD78" s="37"/>
    </row>
    <row r="79" spans="1:30" x14ac:dyDescent="0.3">
      <c r="A79" s="10">
        <v>78</v>
      </c>
      <c r="B79" s="10" t="str">
        <f>IF('EXISTING SITES'!$B$11=D79,A79,"")</f>
        <v/>
      </c>
      <c r="C79" s="10" t="str">
        <f t="shared" si="6"/>
        <v/>
      </c>
      <c r="D79" s="5" t="s">
        <v>505</v>
      </c>
      <c r="E79" s="5" t="s">
        <v>57</v>
      </c>
      <c r="F79" s="5" t="s">
        <v>307</v>
      </c>
      <c r="G79" s="5" t="s">
        <v>628</v>
      </c>
      <c r="H79" s="5" t="s">
        <v>572</v>
      </c>
      <c r="I79" s="10" t="s">
        <v>204</v>
      </c>
      <c r="J79" s="10">
        <v>22</v>
      </c>
      <c r="K79" s="5" t="s">
        <v>541</v>
      </c>
      <c r="L79">
        <f>MATCH(M79,D:D,0)</f>
        <v>220</v>
      </c>
      <c r="M79" s="5" t="s">
        <v>554</v>
      </c>
      <c r="O79" s="5" t="s">
        <v>500</v>
      </c>
      <c r="P79" s="5" t="s">
        <v>81</v>
      </c>
      <c r="T79" s="19"/>
      <c r="U79" s="19"/>
      <c r="V79" s="19"/>
      <c r="W79" s="19"/>
      <c r="X79" s="19"/>
      <c r="Y79" s="37"/>
      <c r="Z79" s="37"/>
      <c r="AA79" s="37"/>
      <c r="AB79" s="37"/>
      <c r="AC79" s="37"/>
      <c r="AD79" s="37"/>
    </row>
    <row r="80" spans="1:30" x14ac:dyDescent="0.3">
      <c r="A80" s="10">
        <v>79</v>
      </c>
      <c r="B80" s="10" t="str">
        <f>IF('EXISTING SITES'!$B$11=D80,A80,"")</f>
        <v/>
      </c>
      <c r="C80" s="10" t="str">
        <f t="shared" si="6"/>
        <v/>
      </c>
      <c r="D80" s="5" t="s">
        <v>505</v>
      </c>
      <c r="E80" s="5" t="s">
        <v>57</v>
      </c>
      <c r="F80" s="5" t="s">
        <v>308</v>
      </c>
      <c r="G80" s="5" t="s">
        <v>809</v>
      </c>
      <c r="H80" s="5" t="s">
        <v>572</v>
      </c>
      <c r="I80" s="10" t="s">
        <v>198</v>
      </c>
      <c r="J80" s="10">
        <v>22</v>
      </c>
      <c r="K80" s="5" t="s">
        <v>541</v>
      </c>
      <c r="L80">
        <f t="shared" si="7"/>
        <v>222</v>
      </c>
      <c r="M80" s="5" t="s">
        <v>495</v>
      </c>
      <c r="O80" s="5" t="s">
        <v>497</v>
      </c>
      <c r="P80" s="5" t="s">
        <v>82</v>
      </c>
      <c r="T80" s="19"/>
      <c r="U80" s="19"/>
      <c r="V80" s="19"/>
      <c r="W80" s="19"/>
      <c r="X80" s="19"/>
      <c r="Y80" s="37"/>
      <c r="Z80" s="37"/>
      <c r="AA80" s="37"/>
      <c r="AB80" s="37"/>
      <c r="AC80" s="37"/>
      <c r="AD80" s="37"/>
    </row>
    <row r="81" spans="1:30" x14ac:dyDescent="0.3">
      <c r="A81" s="10">
        <v>80</v>
      </c>
      <c r="B81" s="10" t="str">
        <f>IF('EXISTING SITES'!$B$11=D81,A81,"")</f>
        <v/>
      </c>
      <c r="C81" s="10" t="str">
        <f t="shared" si="6"/>
        <v/>
      </c>
      <c r="D81" s="5" t="s">
        <v>58</v>
      </c>
      <c r="E81" s="5" t="s">
        <v>58</v>
      </c>
      <c r="F81" s="5" t="s">
        <v>309</v>
      </c>
      <c r="G81" s="5" t="s">
        <v>629</v>
      </c>
      <c r="H81" s="5" t="s">
        <v>737</v>
      </c>
      <c r="I81" s="10" t="s">
        <v>215</v>
      </c>
      <c r="J81" s="10">
        <v>24</v>
      </c>
      <c r="K81" s="5" t="s">
        <v>541</v>
      </c>
      <c r="L81">
        <f t="shared" si="7"/>
        <v>266</v>
      </c>
      <c r="M81" s="5" t="s">
        <v>181</v>
      </c>
      <c r="O81" s="5" t="s">
        <v>497</v>
      </c>
      <c r="P81" s="5" t="s">
        <v>83</v>
      </c>
      <c r="T81" s="19"/>
      <c r="U81" s="19"/>
      <c r="V81" s="19"/>
      <c r="W81" s="19"/>
      <c r="X81" s="19"/>
      <c r="Y81" s="37"/>
      <c r="Z81" s="37"/>
      <c r="AA81" s="37"/>
      <c r="AB81" s="37"/>
      <c r="AC81" s="37"/>
      <c r="AD81" s="37"/>
    </row>
    <row r="82" spans="1:30" x14ac:dyDescent="0.3">
      <c r="A82" s="10">
        <v>81</v>
      </c>
      <c r="B82" s="10" t="str">
        <f>IF('EXISTING SITES'!$B$11=D82,A82,"")</f>
        <v/>
      </c>
      <c r="C82" s="10" t="str">
        <f t="shared" si="6"/>
        <v/>
      </c>
      <c r="D82" s="5" t="s">
        <v>58</v>
      </c>
      <c r="E82" s="5" t="s">
        <v>58</v>
      </c>
      <c r="F82" s="5" t="s">
        <v>310</v>
      </c>
      <c r="G82" s="5" t="s">
        <v>776</v>
      </c>
      <c r="H82" s="5" t="s">
        <v>737</v>
      </c>
      <c r="I82" s="10" t="s">
        <v>213</v>
      </c>
      <c r="J82" s="10">
        <v>24</v>
      </c>
      <c r="K82" s="5" t="s">
        <v>541</v>
      </c>
      <c r="L82">
        <f t="shared" si="7"/>
        <v>215</v>
      </c>
      <c r="M82" s="5" t="s">
        <v>496</v>
      </c>
      <c r="O82" s="5" t="s">
        <v>497</v>
      </c>
      <c r="P82" s="5" t="s">
        <v>84</v>
      </c>
      <c r="T82" s="19"/>
      <c r="U82" s="19"/>
      <c r="V82" s="19"/>
      <c r="W82" s="19"/>
      <c r="X82" s="19"/>
      <c r="Y82" s="37"/>
      <c r="Z82" s="37"/>
      <c r="AA82" s="37"/>
      <c r="AB82" s="37"/>
      <c r="AC82" s="37"/>
      <c r="AD82" s="37"/>
    </row>
    <row r="83" spans="1:30" x14ac:dyDescent="0.3">
      <c r="A83" s="10">
        <v>82</v>
      </c>
      <c r="B83" s="10" t="str">
        <f>IF('EXISTING SITES'!$B$11=D83,A83,"")</f>
        <v/>
      </c>
      <c r="C83" s="10" t="str">
        <f t="shared" si="6"/>
        <v/>
      </c>
      <c r="D83" s="5" t="s">
        <v>59</v>
      </c>
      <c r="E83" s="5" t="s">
        <v>59</v>
      </c>
      <c r="F83" s="5" t="s">
        <v>311</v>
      </c>
      <c r="G83" s="5" t="s">
        <v>630</v>
      </c>
      <c r="H83" s="5" t="s">
        <v>568</v>
      </c>
      <c r="I83" s="10" t="s">
        <v>203</v>
      </c>
      <c r="J83" s="10">
        <v>12</v>
      </c>
      <c r="K83" s="5" t="s">
        <v>541</v>
      </c>
      <c r="L83">
        <f t="shared" si="7"/>
        <v>270</v>
      </c>
      <c r="M83" s="5" t="s">
        <v>184</v>
      </c>
      <c r="O83" s="5" t="s">
        <v>85</v>
      </c>
      <c r="P83" s="5" t="s">
        <v>85</v>
      </c>
      <c r="T83" s="19"/>
      <c r="U83" s="19"/>
      <c r="V83" s="19"/>
      <c r="W83" s="19"/>
      <c r="X83" s="19"/>
      <c r="Y83" s="37"/>
      <c r="Z83" s="37"/>
      <c r="AA83" s="37"/>
      <c r="AB83" s="37"/>
      <c r="AC83" s="37"/>
      <c r="AD83" s="37"/>
    </row>
    <row r="84" spans="1:30" x14ac:dyDescent="0.3">
      <c r="A84" s="10">
        <v>83</v>
      </c>
      <c r="B84" s="10" t="str">
        <f>IF('EXISTING SITES'!$B$11=D84,A84,"")</f>
        <v/>
      </c>
      <c r="C84" s="10" t="str">
        <f t="shared" si="6"/>
        <v/>
      </c>
      <c r="D84" s="5" t="s">
        <v>59</v>
      </c>
      <c r="E84" s="5" t="s">
        <v>59</v>
      </c>
      <c r="F84" s="5" t="s">
        <v>312</v>
      </c>
      <c r="G84" s="5" t="s">
        <v>810</v>
      </c>
      <c r="H84" s="5" t="s">
        <v>568</v>
      </c>
      <c r="I84" s="40" t="s">
        <v>536</v>
      </c>
      <c r="J84" s="10">
        <v>12</v>
      </c>
      <c r="K84" s="5" t="s">
        <v>550</v>
      </c>
      <c r="L84">
        <f t="shared" si="7"/>
        <v>272</v>
      </c>
      <c r="M84" s="42" t="s">
        <v>185</v>
      </c>
      <c r="O84" s="5" t="s">
        <v>86</v>
      </c>
      <c r="P84" s="5" t="s">
        <v>86</v>
      </c>
      <c r="T84" s="19"/>
      <c r="U84" s="19"/>
      <c r="V84" s="19"/>
      <c r="W84" s="19"/>
      <c r="X84" s="19"/>
      <c r="Y84" s="37"/>
      <c r="Z84" s="37"/>
      <c r="AA84" s="37"/>
      <c r="AB84" s="37"/>
      <c r="AC84" s="37"/>
      <c r="AD84" s="37"/>
    </row>
    <row r="85" spans="1:30" x14ac:dyDescent="0.3">
      <c r="A85" s="10">
        <v>84</v>
      </c>
      <c r="B85" s="10" t="str">
        <f>IF('EXISTING SITES'!$B$11=D85,A85,"")</f>
        <v/>
      </c>
      <c r="C85" s="10" t="str">
        <f t="shared" si="6"/>
        <v/>
      </c>
      <c r="D85" s="5" t="s">
        <v>498</v>
      </c>
      <c r="E85" s="5" t="s">
        <v>60</v>
      </c>
      <c r="F85" s="5" t="s">
        <v>313</v>
      </c>
      <c r="G85" s="5" t="s">
        <v>633</v>
      </c>
      <c r="H85" s="5" t="s">
        <v>572</v>
      </c>
      <c r="I85" s="10" t="s">
        <v>205</v>
      </c>
      <c r="J85" s="10">
        <v>13</v>
      </c>
      <c r="K85" s="5" t="s">
        <v>550</v>
      </c>
      <c r="L85">
        <f t="shared" si="7"/>
        <v>35</v>
      </c>
      <c r="M85" s="5" t="s">
        <v>502</v>
      </c>
      <c r="O85" s="5" t="s">
        <v>499</v>
      </c>
      <c r="P85" s="5" t="s">
        <v>87</v>
      </c>
      <c r="T85" s="19"/>
      <c r="U85" s="19"/>
      <c r="V85" s="19"/>
      <c r="W85" s="19"/>
      <c r="X85" s="19"/>
      <c r="Y85" s="37"/>
      <c r="Z85" s="37"/>
      <c r="AA85" s="37"/>
      <c r="AB85" s="37"/>
      <c r="AC85" s="37"/>
      <c r="AD85" s="37"/>
    </row>
    <row r="86" spans="1:30" x14ac:dyDescent="0.3">
      <c r="A86" s="10">
        <v>85</v>
      </c>
      <c r="B86" s="10" t="str">
        <f>IF('EXISTING SITES'!$B$11=D86,A86,"")</f>
        <v/>
      </c>
      <c r="C86" s="10" t="str">
        <f t="shared" si="6"/>
        <v/>
      </c>
      <c r="D86" s="5" t="s">
        <v>498</v>
      </c>
      <c r="E86" s="5" t="s">
        <v>60</v>
      </c>
      <c r="F86" s="5" t="s">
        <v>314</v>
      </c>
      <c r="G86" s="5" t="s">
        <v>632</v>
      </c>
      <c r="H86" s="5" t="s">
        <v>572</v>
      </c>
      <c r="I86" s="10" t="s">
        <v>208</v>
      </c>
      <c r="J86" s="10">
        <v>13</v>
      </c>
      <c r="K86" s="5" t="s">
        <v>550</v>
      </c>
      <c r="L86">
        <f t="shared" si="7"/>
        <v>273</v>
      </c>
      <c r="M86" s="5" t="s">
        <v>519</v>
      </c>
      <c r="O86" s="5" t="s">
        <v>499</v>
      </c>
      <c r="P86" s="5" t="s">
        <v>88</v>
      </c>
      <c r="T86" s="19"/>
      <c r="U86" s="19"/>
      <c r="V86" s="19"/>
      <c r="W86" s="19"/>
      <c r="X86" s="19"/>
      <c r="Y86" s="37"/>
      <c r="Z86" s="37"/>
      <c r="AA86" s="37"/>
      <c r="AB86" s="37"/>
      <c r="AC86" s="37"/>
      <c r="AD86" s="37"/>
    </row>
    <row r="87" spans="1:30" x14ac:dyDescent="0.3">
      <c r="A87" s="10">
        <v>86</v>
      </c>
      <c r="B87" s="10" t="str">
        <f>IF('EXISTING SITES'!$B$11=D87,A87,"")</f>
        <v/>
      </c>
      <c r="C87" s="10" t="str">
        <f t="shared" si="6"/>
        <v/>
      </c>
      <c r="D87" s="5" t="s">
        <v>61</v>
      </c>
      <c r="E87" s="5" t="s">
        <v>61</v>
      </c>
      <c r="F87" s="5" t="s">
        <v>315</v>
      </c>
      <c r="G87" s="5" t="s">
        <v>636</v>
      </c>
      <c r="H87" s="5" t="s">
        <v>572</v>
      </c>
      <c r="I87" s="10" t="s">
        <v>205</v>
      </c>
      <c r="J87" s="10">
        <v>21</v>
      </c>
      <c r="K87" s="5" t="s">
        <v>550</v>
      </c>
      <c r="L87">
        <f t="shared" si="7"/>
        <v>275</v>
      </c>
      <c r="M87" s="5" t="s">
        <v>188</v>
      </c>
      <c r="O87" s="5" t="s">
        <v>499</v>
      </c>
      <c r="P87" s="5" t="s">
        <v>89</v>
      </c>
      <c r="T87" s="19"/>
      <c r="U87" s="19"/>
      <c r="V87" s="19"/>
      <c r="W87" s="19"/>
      <c r="X87" s="19"/>
      <c r="Y87" s="37"/>
      <c r="Z87" s="37"/>
      <c r="AA87" s="37"/>
      <c r="AB87" s="37"/>
      <c r="AC87" s="37"/>
      <c r="AD87" s="37"/>
    </row>
    <row r="88" spans="1:30" x14ac:dyDescent="0.3">
      <c r="A88" s="10">
        <v>87</v>
      </c>
      <c r="B88" s="10" t="str">
        <f>IF('EXISTING SITES'!$B$11=D88,A88,"")</f>
        <v/>
      </c>
      <c r="C88" s="10" t="str">
        <f t="shared" si="6"/>
        <v/>
      </c>
      <c r="D88" s="5" t="s">
        <v>61</v>
      </c>
      <c r="E88" s="5" t="s">
        <v>61</v>
      </c>
      <c r="F88" s="5" t="s">
        <v>316</v>
      </c>
      <c r="G88" s="5" t="s">
        <v>635</v>
      </c>
      <c r="H88" s="5" t="s">
        <v>572</v>
      </c>
      <c r="I88" s="10" t="s">
        <v>216</v>
      </c>
      <c r="J88" s="10">
        <v>21</v>
      </c>
      <c r="K88" s="5" t="s">
        <v>534</v>
      </c>
      <c r="L88">
        <f t="shared" si="7"/>
        <v>276</v>
      </c>
      <c r="M88" s="5" t="s">
        <v>189</v>
      </c>
      <c r="O88" s="5" t="s">
        <v>90</v>
      </c>
      <c r="P88" s="5" t="s">
        <v>90</v>
      </c>
      <c r="T88" s="19"/>
      <c r="U88" s="19"/>
      <c r="V88" s="19"/>
      <c r="W88" s="19"/>
      <c r="X88" s="19"/>
      <c r="Y88" s="37"/>
      <c r="Z88" s="37"/>
      <c r="AA88" s="37"/>
      <c r="AB88" s="37"/>
      <c r="AC88" s="37"/>
      <c r="AD88" s="37"/>
    </row>
    <row r="89" spans="1:30" x14ac:dyDescent="0.3">
      <c r="A89" s="10">
        <v>88</v>
      </c>
      <c r="B89" s="10" t="str">
        <f>IF('EXISTING SITES'!$B$11=D89,A89,"")</f>
        <v/>
      </c>
      <c r="C89" s="10" t="str">
        <f t="shared" si="6"/>
        <v/>
      </c>
      <c r="D89" s="5" t="s">
        <v>61</v>
      </c>
      <c r="E89" s="5" t="s">
        <v>61</v>
      </c>
      <c r="F89" s="5" t="s">
        <v>317</v>
      </c>
      <c r="G89" s="5" t="s">
        <v>634</v>
      </c>
      <c r="H89" s="5" t="s">
        <v>572</v>
      </c>
      <c r="I89" s="10" t="s">
        <v>209</v>
      </c>
      <c r="J89" s="10">
        <v>21</v>
      </c>
      <c r="K89" s="5" t="s">
        <v>550</v>
      </c>
      <c r="L89">
        <f t="shared" si="7"/>
        <v>277</v>
      </c>
      <c r="M89" s="5" t="s">
        <v>190</v>
      </c>
      <c r="O89" s="5" t="s">
        <v>91</v>
      </c>
      <c r="P89" s="5" t="s">
        <v>91</v>
      </c>
      <c r="T89" s="19"/>
      <c r="U89" s="19"/>
      <c r="V89" s="19"/>
      <c r="W89" s="19"/>
      <c r="X89" s="19"/>
      <c r="Y89" s="37"/>
      <c r="Z89" s="37"/>
      <c r="AA89" s="37"/>
      <c r="AB89" s="37"/>
      <c r="AC89" s="37"/>
      <c r="AD89" s="37"/>
    </row>
    <row r="90" spans="1:30" x14ac:dyDescent="0.3">
      <c r="A90" s="10">
        <v>89</v>
      </c>
      <c r="B90" s="10" t="str">
        <f>IF('EXISTING SITES'!$B$11=D90,A90,"")</f>
        <v/>
      </c>
      <c r="C90" s="10" t="str">
        <f t="shared" si="6"/>
        <v/>
      </c>
      <c r="D90" s="5" t="s">
        <v>505</v>
      </c>
      <c r="E90" s="5" t="s">
        <v>62</v>
      </c>
      <c r="F90" s="5" t="s">
        <v>318</v>
      </c>
      <c r="G90" s="5" t="s">
        <v>637</v>
      </c>
      <c r="H90" s="5" t="s">
        <v>572</v>
      </c>
      <c r="I90" s="10" t="s">
        <v>199</v>
      </c>
      <c r="J90" s="10">
        <v>19</v>
      </c>
      <c r="K90" s="5" t="s">
        <v>541</v>
      </c>
      <c r="L90">
        <f t="shared" si="7"/>
        <v>278</v>
      </c>
      <c r="M90" s="42" t="s">
        <v>494</v>
      </c>
      <c r="O90" s="5" t="s">
        <v>92</v>
      </c>
      <c r="P90" s="5" t="s">
        <v>92</v>
      </c>
      <c r="T90" s="19"/>
      <c r="U90" s="19"/>
      <c r="V90" s="19"/>
      <c r="W90" s="19"/>
      <c r="X90" s="19"/>
      <c r="Y90" s="37"/>
      <c r="Z90" s="37"/>
      <c r="AA90" s="37"/>
      <c r="AB90" s="37"/>
      <c r="AC90" s="37"/>
      <c r="AD90" s="37"/>
    </row>
    <row r="91" spans="1:30" x14ac:dyDescent="0.3">
      <c r="A91" s="10">
        <v>90</v>
      </c>
      <c r="B91" s="10" t="str">
        <f>IF('EXISTING SITES'!$B$11=D91,A91,"")</f>
        <v/>
      </c>
      <c r="C91" s="10" t="str">
        <f t="shared" si="6"/>
        <v/>
      </c>
      <c r="D91" s="5" t="s">
        <v>511</v>
      </c>
      <c r="E91" s="5" t="s">
        <v>63</v>
      </c>
      <c r="F91" s="5" t="s">
        <v>319</v>
      </c>
      <c r="G91" s="5" t="s">
        <v>811</v>
      </c>
      <c r="H91" s="5" t="s">
        <v>595</v>
      </c>
      <c r="I91" s="10" t="s">
        <v>200</v>
      </c>
      <c r="J91" s="10">
        <v>5</v>
      </c>
      <c r="K91" s="5" t="s">
        <v>534</v>
      </c>
      <c r="L91">
        <f t="shared" si="7"/>
        <v>280</v>
      </c>
      <c r="M91" s="5" t="s">
        <v>516</v>
      </c>
      <c r="O91" s="5" t="s">
        <v>93</v>
      </c>
      <c r="P91" s="5" t="s">
        <v>93</v>
      </c>
      <c r="T91" s="19"/>
      <c r="U91" s="19"/>
      <c r="V91" s="19"/>
      <c r="W91" s="19"/>
      <c r="X91" s="19"/>
      <c r="Y91" s="37"/>
      <c r="Z91" s="37"/>
      <c r="AA91" s="37"/>
      <c r="AB91" s="37"/>
      <c r="AC91" s="37"/>
      <c r="AD91" s="37"/>
    </row>
    <row r="92" spans="1:30" x14ac:dyDescent="0.3">
      <c r="A92" s="10">
        <v>91</v>
      </c>
      <c r="B92" s="10" t="str">
        <f>IF('EXISTING SITES'!$B$11=D92,A92,"")</f>
        <v/>
      </c>
      <c r="C92" s="10" t="str">
        <f t="shared" si="6"/>
        <v/>
      </c>
      <c r="D92" s="5" t="s">
        <v>511</v>
      </c>
      <c r="E92" s="5" t="s">
        <v>63</v>
      </c>
      <c r="F92" s="5" t="s">
        <v>320</v>
      </c>
      <c r="G92" s="5" t="s">
        <v>812</v>
      </c>
      <c r="H92" s="5" t="s">
        <v>595</v>
      </c>
      <c r="I92" s="10" t="s">
        <v>205</v>
      </c>
      <c r="J92" s="10">
        <v>5</v>
      </c>
      <c r="K92" s="5" t="s">
        <v>550</v>
      </c>
      <c r="O92" s="5" t="s">
        <v>511</v>
      </c>
      <c r="P92" s="5" t="s">
        <v>94</v>
      </c>
      <c r="T92" s="19"/>
      <c r="U92" s="19"/>
      <c r="V92" s="19"/>
      <c r="W92" s="19"/>
      <c r="X92" s="19"/>
      <c r="Y92" s="37"/>
      <c r="Z92" s="37"/>
      <c r="AA92" s="37"/>
      <c r="AB92" s="37"/>
      <c r="AC92" s="37"/>
      <c r="AD92" s="37"/>
    </row>
    <row r="93" spans="1:30" x14ac:dyDescent="0.3">
      <c r="A93" s="10">
        <v>92</v>
      </c>
      <c r="B93" s="10" t="str">
        <f>IF('EXISTING SITES'!$B$11=D93,A93,"")</f>
        <v/>
      </c>
      <c r="C93" s="10" t="str">
        <f t="shared" si="6"/>
        <v/>
      </c>
      <c r="D93" s="5" t="s">
        <v>511</v>
      </c>
      <c r="E93" s="5" t="s">
        <v>64</v>
      </c>
      <c r="F93" s="5" t="s">
        <v>321</v>
      </c>
      <c r="G93" s="5" t="s">
        <v>813</v>
      </c>
      <c r="H93" s="5" t="s">
        <v>595</v>
      </c>
      <c r="I93" s="10" t="s">
        <v>206</v>
      </c>
      <c r="J93" s="10">
        <v>3</v>
      </c>
      <c r="K93" s="5" t="s">
        <v>534</v>
      </c>
      <c r="O93" s="5" t="s">
        <v>95</v>
      </c>
      <c r="P93" s="5" t="s">
        <v>95</v>
      </c>
      <c r="T93" s="19"/>
      <c r="U93" s="19"/>
      <c r="V93" s="19"/>
      <c r="W93" s="19"/>
      <c r="X93" s="19"/>
      <c r="Y93" s="37"/>
      <c r="Z93" s="37"/>
      <c r="AA93" s="37"/>
      <c r="AB93" s="37"/>
      <c r="AC93" s="37"/>
      <c r="AD93" s="37"/>
    </row>
    <row r="94" spans="1:30" x14ac:dyDescent="0.3">
      <c r="A94" s="10">
        <v>93</v>
      </c>
      <c r="B94" s="10" t="str">
        <f>IF('EXISTING SITES'!$B$11=D94,A94,"")</f>
        <v/>
      </c>
      <c r="C94" s="10" t="str">
        <f t="shared" si="6"/>
        <v/>
      </c>
      <c r="D94" s="5" t="s">
        <v>511</v>
      </c>
      <c r="E94" s="5" t="s">
        <v>64</v>
      </c>
      <c r="F94" s="5" t="s">
        <v>322</v>
      </c>
      <c r="G94" s="5" t="s">
        <v>814</v>
      </c>
      <c r="H94" s="5" t="s">
        <v>595</v>
      </c>
      <c r="I94" s="10" t="s">
        <v>205</v>
      </c>
      <c r="J94" s="10">
        <v>3</v>
      </c>
      <c r="K94" s="5" t="s">
        <v>534</v>
      </c>
      <c r="O94" s="5" t="s">
        <v>521</v>
      </c>
      <c r="P94" s="5" t="s">
        <v>96</v>
      </c>
      <c r="T94" s="19"/>
      <c r="U94" s="19"/>
      <c r="V94" s="19"/>
      <c r="W94" s="19"/>
      <c r="X94" s="19"/>
      <c r="Y94" s="37"/>
      <c r="Z94" s="37"/>
      <c r="AA94" s="37"/>
      <c r="AB94" s="37"/>
      <c r="AC94" s="37"/>
      <c r="AD94" s="37"/>
    </row>
    <row r="95" spans="1:30" x14ac:dyDescent="0.3">
      <c r="A95" s="10">
        <v>94</v>
      </c>
      <c r="B95" s="10" t="str">
        <f>IF('EXISTING SITES'!$B$11=D95,A95,"")</f>
        <v/>
      </c>
      <c r="C95" s="10" t="str">
        <f t="shared" si="6"/>
        <v/>
      </c>
      <c r="D95" s="5" t="s">
        <v>511</v>
      </c>
      <c r="E95" s="5" t="s">
        <v>64</v>
      </c>
      <c r="F95" s="5" t="s">
        <v>323</v>
      </c>
      <c r="G95" s="5" t="s">
        <v>815</v>
      </c>
      <c r="H95" s="5" t="s">
        <v>595</v>
      </c>
      <c r="I95" s="10" t="s">
        <v>200</v>
      </c>
      <c r="J95" s="10">
        <v>3</v>
      </c>
      <c r="K95" s="5" t="s">
        <v>534</v>
      </c>
      <c r="O95" s="5" t="s">
        <v>521</v>
      </c>
      <c r="P95" s="5" t="s">
        <v>97</v>
      </c>
      <c r="T95" s="19"/>
      <c r="U95" s="19"/>
      <c r="V95" s="19"/>
      <c r="W95" s="19"/>
      <c r="X95" s="19"/>
      <c r="Y95" s="37"/>
      <c r="Z95" s="37"/>
      <c r="AA95" s="37"/>
      <c r="AB95" s="37"/>
      <c r="AC95" s="37"/>
      <c r="AD95" s="37"/>
    </row>
    <row r="96" spans="1:30" x14ac:dyDescent="0.3">
      <c r="A96" s="10">
        <v>95</v>
      </c>
      <c r="B96" s="10" t="str">
        <f>IF('EXISTING SITES'!$B$11=D96,A96,"")</f>
        <v/>
      </c>
      <c r="C96" s="10" t="str">
        <f t="shared" si="6"/>
        <v/>
      </c>
      <c r="D96" s="5" t="s">
        <v>511</v>
      </c>
      <c r="E96" s="5" t="s">
        <v>65</v>
      </c>
      <c r="F96" s="5" t="s">
        <v>324</v>
      </c>
      <c r="G96" s="5" t="s">
        <v>816</v>
      </c>
      <c r="H96" s="5" t="s">
        <v>595</v>
      </c>
      <c r="I96" s="10" t="s">
        <v>200</v>
      </c>
      <c r="J96" s="10">
        <v>5</v>
      </c>
      <c r="K96" s="5" t="s">
        <v>550</v>
      </c>
      <c r="O96" s="5" t="s">
        <v>98</v>
      </c>
      <c r="P96" s="5" t="s">
        <v>98</v>
      </c>
    </row>
    <row r="97" spans="1:16" x14ac:dyDescent="0.3">
      <c r="A97" s="10">
        <v>96</v>
      </c>
      <c r="B97" s="10" t="str">
        <f>IF('EXISTING SITES'!$B$11=D97,A97,"")</f>
        <v/>
      </c>
      <c r="C97" s="10" t="str">
        <f t="shared" si="6"/>
        <v/>
      </c>
      <c r="D97" s="5" t="s">
        <v>511</v>
      </c>
      <c r="E97" s="5" t="s">
        <v>65</v>
      </c>
      <c r="F97" s="5" t="s">
        <v>325</v>
      </c>
      <c r="G97" s="5" t="s">
        <v>817</v>
      </c>
      <c r="H97" s="5" t="s">
        <v>595</v>
      </c>
      <c r="I97" s="10" t="s">
        <v>205</v>
      </c>
      <c r="J97" s="10">
        <v>5</v>
      </c>
      <c r="K97" s="5" t="s">
        <v>550</v>
      </c>
      <c r="O97" s="5" t="s">
        <v>99</v>
      </c>
      <c r="P97" s="5" t="s">
        <v>99</v>
      </c>
    </row>
    <row r="98" spans="1:16" x14ac:dyDescent="0.3">
      <c r="A98" s="10">
        <v>97</v>
      </c>
      <c r="B98" s="10" t="str">
        <f>IF('EXISTING SITES'!$B$11=D98,A98,"")</f>
        <v/>
      </c>
      <c r="C98" s="10" t="str">
        <f t="shared" si="6"/>
        <v/>
      </c>
      <c r="D98" s="5" t="s">
        <v>518</v>
      </c>
      <c r="E98" s="5" t="s">
        <v>66</v>
      </c>
      <c r="F98" s="5" t="s">
        <v>326</v>
      </c>
      <c r="G98" s="5" t="s">
        <v>638</v>
      </c>
      <c r="H98" s="5" t="s">
        <v>595</v>
      </c>
      <c r="I98" s="10" t="s">
        <v>203</v>
      </c>
      <c r="J98" s="10">
        <v>4</v>
      </c>
      <c r="K98" s="5" t="s">
        <v>541</v>
      </c>
      <c r="O98" s="5" t="s">
        <v>100</v>
      </c>
      <c r="P98" s="5" t="s">
        <v>100</v>
      </c>
    </row>
    <row r="99" spans="1:16" x14ac:dyDescent="0.3">
      <c r="A99" s="10">
        <v>98</v>
      </c>
      <c r="B99" s="10" t="str">
        <f>IF('EXISTING SITES'!$B$11=D99,A99,"")</f>
        <v/>
      </c>
      <c r="C99" s="10" t="str">
        <f t="shared" si="6"/>
        <v/>
      </c>
      <c r="D99" s="5" t="s">
        <v>518</v>
      </c>
      <c r="E99" s="5" t="s">
        <v>66</v>
      </c>
      <c r="F99" s="5" t="s">
        <v>327</v>
      </c>
      <c r="G99" s="5" t="s">
        <v>818</v>
      </c>
      <c r="H99" s="5" t="s">
        <v>595</v>
      </c>
      <c r="I99" s="10">
        <v>12</v>
      </c>
      <c r="J99" s="10">
        <v>4</v>
      </c>
      <c r="K99" s="5" t="s">
        <v>541</v>
      </c>
      <c r="O99" s="5" t="s">
        <v>101</v>
      </c>
      <c r="P99" s="5" t="s">
        <v>101</v>
      </c>
    </row>
    <row r="100" spans="1:16" x14ac:dyDescent="0.3">
      <c r="A100" s="10">
        <v>99</v>
      </c>
      <c r="B100" s="10" t="str">
        <f>IF('EXISTING SITES'!$B$11=D100,A100,"")</f>
        <v/>
      </c>
      <c r="C100" s="10" t="str">
        <f t="shared" si="6"/>
        <v/>
      </c>
      <c r="D100" s="5" t="s">
        <v>518</v>
      </c>
      <c r="E100" s="5" t="s">
        <v>66</v>
      </c>
      <c r="F100" s="5" t="s">
        <v>328</v>
      </c>
      <c r="G100" s="5" t="s">
        <v>696</v>
      </c>
      <c r="H100" s="5" t="s">
        <v>595</v>
      </c>
      <c r="I100" s="10" t="s">
        <v>217</v>
      </c>
      <c r="J100" s="10">
        <v>4</v>
      </c>
      <c r="K100" s="5" t="s">
        <v>550</v>
      </c>
      <c r="O100" s="5" t="s">
        <v>102</v>
      </c>
      <c r="P100" s="5" t="s">
        <v>102</v>
      </c>
    </row>
    <row r="101" spans="1:16" x14ac:dyDescent="0.3">
      <c r="A101" s="10">
        <v>100</v>
      </c>
      <c r="B101" s="10" t="str">
        <f>IF('EXISTING SITES'!$B$11=D101,A101,"")</f>
        <v/>
      </c>
      <c r="C101" s="10" t="str">
        <f t="shared" si="6"/>
        <v/>
      </c>
      <c r="D101" s="5" t="s">
        <v>518</v>
      </c>
      <c r="E101" s="5" t="s">
        <v>66</v>
      </c>
      <c r="F101" s="5" t="s">
        <v>329</v>
      </c>
      <c r="G101" s="5" t="s">
        <v>639</v>
      </c>
      <c r="H101" s="5" t="s">
        <v>595</v>
      </c>
      <c r="I101" s="10" t="s">
        <v>218</v>
      </c>
      <c r="J101" s="10">
        <v>4</v>
      </c>
      <c r="K101" s="5" t="s">
        <v>541</v>
      </c>
      <c r="O101" s="5" t="s">
        <v>103</v>
      </c>
      <c r="P101" s="5" t="s">
        <v>103</v>
      </c>
    </row>
    <row r="102" spans="1:16" x14ac:dyDescent="0.3">
      <c r="A102" s="10">
        <v>101</v>
      </c>
      <c r="B102" s="10" t="str">
        <f>IF('EXISTING SITES'!$B$11=D102,A102,"")</f>
        <v/>
      </c>
      <c r="C102" s="10" t="str">
        <f t="shared" si="6"/>
        <v/>
      </c>
      <c r="D102" s="5" t="s">
        <v>518</v>
      </c>
      <c r="E102" s="5" t="s">
        <v>67</v>
      </c>
      <c r="F102" s="5" t="s">
        <v>330</v>
      </c>
      <c r="G102" s="5" t="s">
        <v>640</v>
      </c>
      <c r="H102" s="5" t="s">
        <v>568</v>
      </c>
      <c r="I102" s="10" t="s">
        <v>219</v>
      </c>
      <c r="J102" s="10">
        <v>7</v>
      </c>
      <c r="K102" s="5" t="s">
        <v>541</v>
      </c>
      <c r="O102" s="5" t="s">
        <v>104</v>
      </c>
      <c r="P102" s="5" t="s">
        <v>104</v>
      </c>
    </row>
    <row r="103" spans="1:16" x14ac:dyDescent="0.3">
      <c r="A103" s="10">
        <v>102</v>
      </c>
      <c r="B103" s="10" t="str">
        <f>IF('EXISTING SITES'!$B$11=D103,A103,"")</f>
        <v/>
      </c>
      <c r="C103" s="10" t="str">
        <f t="shared" si="6"/>
        <v/>
      </c>
      <c r="D103" s="5" t="s">
        <v>505</v>
      </c>
      <c r="E103" s="5" t="s">
        <v>68</v>
      </c>
      <c r="F103" s="5" t="s">
        <v>318</v>
      </c>
      <c r="G103" s="5" t="s">
        <v>637</v>
      </c>
      <c r="H103" s="5" t="s">
        <v>572</v>
      </c>
      <c r="I103" s="10" t="s">
        <v>219</v>
      </c>
      <c r="J103" s="10">
        <v>19</v>
      </c>
      <c r="K103" s="5" t="s">
        <v>541</v>
      </c>
      <c r="O103" s="5" t="s">
        <v>105</v>
      </c>
      <c r="P103" s="5" t="s">
        <v>105</v>
      </c>
    </row>
    <row r="104" spans="1:16" x14ac:dyDescent="0.3">
      <c r="A104" s="10">
        <v>103</v>
      </c>
      <c r="B104" s="10" t="str">
        <f>IF('EXISTING SITES'!$B$11=D104,A104,"")</f>
        <v/>
      </c>
      <c r="C104" s="10" t="str">
        <f t="shared" si="6"/>
        <v/>
      </c>
      <c r="D104" s="5" t="s">
        <v>505</v>
      </c>
      <c r="E104" s="5" t="s">
        <v>69</v>
      </c>
      <c r="F104" s="5" t="s">
        <v>331</v>
      </c>
      <c r="G104" s="5" t="s">
        <v>641</v>
      </c>
      <c r="H104" s="5" t="s">
        <v>572</v>
      </c>
      <c r="I104" s="10" t="s">
        <v>209</v>
      </c>
      <c r="J104" s="10">
        <v>18</v>
      </c>
      <c r="K104" s="5" t="s">
        <v>541</v>
      </c>
      <c r="O104" s="5" t="s">
        <v>106</v>
      </c>
      <c r="P104" s="5" t="s">
        <v>106</v>
      </c>
    </row>
    <row r="105" spans="1:16" x14ac:dyDescent="0.3">
      <c r="A105" s="10">
        <v>104</v>
      </c>
      <c r="B105" s="10" t="str">
        <f>IF('EXISTING SITES'!$B$11=D105,A105,"")</f>
        <v/>
      </c>
      <c r="C105" s="10" t="str">
        <f t="shared" si="6"/>
        <v/>
      </c>
      <c r="D105" s="5" t="s">
        <v>501</v>
      </c>
      <c r="E105" s="5" t="s">
        <v>70</v>
      </c>
      <c r="F105" s="5" t="s">
        <v>332</v>
      </c>
      <c r="G105" s="5" t="s">
        <v>642</v>
      </c>
      <c r="H105" s="5" t="s">
        <v>595</v>
      </c>
      <c r="I105" s="10" t="s">
        <v>220</v>
      </c>
      <c r="J105" s="10">
        <v>4</v>
      </c>
      <c r="K105" s="5" t="s">
        <v>534</v>
      </c>
      <c r="O105" s="5" t="s">
        <v>514</v>
      </c>
      <c r="P105" s="5" t="s">
        <v>107</v>
      </c>
    </row>
    <row r="106" spans="1:16" x14ac:dyDescent="0.3">
      <c r="A106" s="10">
        <v>105</v>
      </c>
      <c r="B106" s="10" t="str">
        <f>IF('EXISTING SITES'!$B$11=D106,A106,"")</f>
        <v/>
      </c>
      <c r="C106" s="10" t="str">
        <f t="shared" si="6"/>
        <v/>
      </c>
      <c r="D106" s="5" t="s">
        <v>501</v>
      </c>
      <c r="E106" s="5" t="s">
        <v>70</v>
      </c>
      <c r="F106" s="5" t="s">
        <v>333</v>
      </c>
      <c r="G106" s="5" t="s">
        <v>643</v>
      </c>
      <c r="H106" s="5" t="s">
        <v>595</v>
      </c>
      <c r="I106" s="10" t="s">
        <v>221</v>
      </c>
      <c r="J106" s="10">
        <v>4</v>
      </c>
      <c r="K106" s="5" t="s">
        <v>550</v>
      </c>
      <c r="O106" s="5" t="s">
        <v>108</v>
      </c>
      <c r="P106" s="5" t="s">
        <v>108</v>
      </c>
    </row>
    <row r="107" spans="1:16" x14ac:dyDescent="0.3">
      <c r="A107" s="10">
        <v>106</v>
      </c>
      <c r="B107" s="10" t="str">
        <f>IF('EXISTING SITES'!$B$11=D107,A107,"")</f>
        <v/>
      </c>
      <c r="C107" s="10" t="str">
        <f t="shared" si="6"/>
        <v/>
      </c>
      <c r="D107" s="5" t="s">
        <v>501</v>
      </c>
      <c r="E107" s="5" t="s">
        <v>71</v>
      </c>
      <c r="F107" s="5" t="s">
        <v>334</v>
      </c>
      <c r="G107" s="5" t="s">
        <v>644</v>
      </c>
      <c r="H107" s="5" t="s">
        <v>595</v>
      </c>
      <c r="I107" s="10" t="s">
        <v>220</v>
      </c>
      <c r="J107" s="10">
        <v>4</v>
      </c>
      <c r="K107" s="5" t="s">
        <v>550</v>
      </c>
      <c r="O107" s="5" t="s">
        <v>109</v>
      </c>
      <c r="P107" s="5" t="s">
        <v>109</v>
      </c>
    </row>
    <row r="108" spans="1:16" x14ac:dyDescent="0.3">
      <c r="A108" s="10">
        <v>107</v>
      </c>
      <c r="B108" s="10" t="str">
        <f>IF('EXISTING SITES'!$B$11=D108,A108,"")</f>
        <v/>
      </c>
      <c r="C108" s="10" t="str">
        <f t="shared" si="6"/>
        <v/>
      </c>
      <c r="D108" s="5" t="s">
        <v>72</v>
      </c>
      <c r="E108" s="5" t="s">
        <v>72</v>
      </c>
      <c r="F108" s="5" t="s">
        <v>335</v>
      </c>
      <c r="G108" s="5" t="s">
        <v>819</v>
      </c>
      <c r="H108" s="5" t="s">
        <v>737</v>
      </c>
      <c r="I108" s="10" t="s">
        <v>199</v>
      </c>
      <c r="J108" s="10">
        <v>24</v>
      </c>
      <c r="K108" s="5" t="s">
        <v>541</v>
      </c>
      <c r="O108" s="5" t="s">
        <v>502</v>
      </c>
      <c r="P108" s="5" t="s">
        <v>110</v>
      </c>
    </row>
    <row r="109" spans="1:16" x14ac:dyDescent="0.3">
      <c r="A109" s="10">
        <v>108</v>
      </c>
      <c r="B109" s="10" t="str">
        <f>IF('EXISTING SITES'!$B$11=D109,A109,"")</f>
        <v/>
      </c>
      <c r="C109" s="10" t="str">
        <f t="shared" si="6"/>
        <v/>
      </c>
      <c r="D109" s="5" t="s">
        <v>508</v>
      </c>
      <c r="E109" s="5" t="s">
        <v>73</v>
      </c>
      <c r="F109" s="5" t="s">
        <v>336</v>
      </c>
      <c r="G109" s="5" t="s">
        <v>645</v>
      </c>
      <c r="H109" s="5" t="s">
        <v>560</v>
      </c>
      <c r="I109" s="10" t="s">
        <v>203</v>
      </c>
      <c r="J109" s="10" t="s">
        <v>560</v>
      </c>
      <c r="K109" s="5" t="s">
        <v>541</v>
      </c>
      <c r="O109" s="5" t="s">
        <v>517</v>
      </c>
      <c r="P109" s="5" t="s">
        <v>111</v>
      </c>
    </row>
    <row r="110" spans="1:16" x14ac:dyDescent="0.3">
      <c r="A110" s="10">
        <v>109</v>
      </c>
      <c r="B110" s="10" t="str">
        <f>IF('EXISTING SITES'!$B$11=D110,A110,"")</f>
        <v/>
      </c>
      <c r="C110" s="10" t="str">
        <f t="shared" si="6"/>
        <v/>
      </c>
      <c r="D110" s="5" t="s">
        <v>508</v>
      </c>
      <c r="E110" s="5" t="s">
        <v>74</v>
      </c>
      <c r="F110" s="5" t="s">
        <v>337</v>
      </c>
      <c r="G110" s="5" t="s">
        <v>820</v>
      </c>
      <c r="H110" s="5" t="s">
        <v>560</v>
      </c>
      <c r="I110" s="10" t="s">
        <v>206</v>
      </c>
      <c r="J110" s="10" t="s">
        <v>560</v>
      </c>
      <c r="K110" s="5" t="s">
        <v>541</v>
      </c>
      <c r="O110" s="5" t="s">
        <v>517</v>
      </c>
      <c r="P110" s="5" t="s">
        <v>112</v>
      </c>
    </row>
    <row r="111" spans="1:16" x14ac:dyDescent="0.3">
      <c r="A111" s="10">
        <v>110</v>
      </c>
      <c r="B111" s="10" t="str">
        <f>IF('EXISTING SITES'!$B$11=D111,A111,"")</f>
        <v/>
      </c>
      <c r="C111" s="10" t="str">
        <f t="shared" si="6"/>
        <v/>
      </c>
      <c r="D111" s="5" t="s">
        <v>75</v>
      </c>
      <c r="E111" s="5" t="s">
        <v>75</v>
      </c>
      <c r="F111" s="5" t="s">
        <v>338</v>
      </c>
      <c r="G111" s="5" t="s">
        <v>821</v>
      </c>
      <c r="H111" s="5" t="s">
        <v>646</v>
      </c>
      <c r="I111" s="10" t="s">
        <v>205</v>
      </c>
      <c r="J111" s="10" t="s">
        <v>646</v>
      </c>
      <c r="K111" s="5" t="s">
        <v>541</v>
      </c>
      <c r="O111" s="5" t="s">
        <v>517</v>
      </c>
      <c r="P111" s="5" t="s">
        <v>113</v>
      </c>
    </row>
    <row r="112" spans="1:16" x14ac:dyDescent="0.3">
      <c r="A112" s="10">
        <v>111</v>
      </c>
      <c r="B112" s="10" t="str">
        <f>IF('EXISTING SITES'!$B$11=D112,A112,"")</f>
        <v/>
      </c>
      <c r="C112" s="10" t="str">
        <f t="shared" si="6"/>
        <v/>
      </c>
      <c r="D112" s="5" t="s">
        <v>75</v>
      </c>
      <c r="E112" s="5" t="s">
        <v>75</v>
      </c>
      <c r="F112" s="5" t="s">
        <v>339</v>
      </c>
      <c r="G112" s="5" t="s">
        <v>822</v>
      </c>
      <c r="H112" s="5" t="s">
        <v>646</v>
      </c>
      <c r="I112" s="10" t="s">
        <v>206</v>
      </c>
      <c r="J112" s="10" t="s">
        <v>646</v>
      </c>
      <c r="K112" s="5" t="s">
        <v>541</v>
      </c>
      <c r="O112" s="5" t="s">
        <v>517</v>
      </c>
      <c r="P112" s="5" t="s">
        <v>114</v>
      </c>
    </row>
    <row r="113" spans="1:16" x14ac:dyDescent="0.3">
      <c r="A113" s="10">
        <v>112</v>
      </c>
      <c r="B113" s="10" t="str">
        <f>IF('EXISTING SITES'!$B$11=D113,A113,"")</f>
        <v/>
      </c>
      <c r="C113" s="10" t="str">
        <f t="shared" si="6"/>
        <v/>
      </c>
      <c r="D113" s="5" t="s">
        <v>75</v>
      </c>
      <c r="E113" s="5" t="s">
        <v>75</v>
      </c>
      <c r="F113" s="5" t="s">
        <v>340</v>
      </c>
      <c r="G113" s="5" t="s">
        <v>823</v>
      </c>
      <c r="H113" s="5" t="s">
        <v>646</v>
      </c>
      <c r="I113" s="10" t="s">
        <v>200</v>
      </c>
      <c r="J113" s="10" t="s">
        <v>646</v>
      </c>
      <c r="K113" s="5" t="s">
        <v>541</v>
      </c>
      <c r="O113" s="5" t="s">
        <v>517</v>
      </c>
      <c r="P113" s="5" t="s">
        <v>115</v>
      </c>
    </row>
    <row r="114" spans="1:16" x14ac:dyDescent="0.3">
      <c r="A114" s="10">
        <v>113</v>
      </c>
      <c r="B114" s="10" t="str">
        <f>IF('EXISTING SITES'!$B$11=D114,A114,"")</f>
        <v/>
      </c>
      <c r="C114" s="10" t="str">
        <f t="shared" si="6"/>
        <v/>
      </c>
      <c r="D114" s="5" t="s">
        <v>502</v>
      </c>
      <c r="E114" s="5" t="s">
        <v>76</v>
      </c>
      <c r="F114" s="5" t="s">
        <v>341</v>
      </c>
      <c r="G114" s="5" t="s">
        <v>647</v>
      </c>
      <c r="H114" s="5" t="s">
        <v>572</v>
      </c>
      <c r="I114" s="10" t="s">
        <v>203</v>
      </c>
      <c r="J114" s="10">
        <v>16</v>
      </c>
      <c r="K114" s="5" t="s">
        <v>534</v>
      </c>
      <c r="O114" s="5" t="s">
        <v>517</v>
      </c>
      <c r="P114" s="5" t="s">
        <v>116</v>
      </c>
    </row>
    <row r="115" spans="1:16" x14ac:dyDescent="0.3">
      <c r="A115" s="10">
        <v>114</v>
      </c>
      <c r="B115" s="10" t="str">
        <f>IF('EXISTING SITES'!$B$11=D115,A115,"")</f>
        <v/>
      </c>
      <c r="C115" s="10" t="str">
        <f t="shared" si="6"/>
        <v/>
      </c>
      <c r="D115" s="5" t="s">
        <v>502</v>
      </c>
      <c r="E115" s="5" t="s">
        <v>77</v>
      </c>
      <c r="F115" s="5" t="s">
        <v>342</v>
      </c>
      <c r="G115" s="5" t="s">
        <v>649</v>
      </c>
      <c r="H115" s="5" t="s">
        <v>572</v>
      </c>
      <c r="I115" s="10" t="s">
        <v>197</v>
      </c>
      <c r="J115" s="10">
        <v>17</v>
      </c>
      <c r="K115" s="5" t="s">
        <v>550</v>
      </c>
      <c r="O115" s="5" t="s">
        <v>517</v>
      </c>
      <c r="P115" s="5" t="s">
        <v>117</v>
      </c>
    </row>
    <row r="116" spans="1:16" x14ac:dyDescent="0.3">
      <c r="A116" s="10">
        <v>115</v>
      </c>
      <c r="B116" s="10" t="str">
        <f>IF('EXISTING SITES'!$B$11=D116,A116,"")</f>
        <v/>
      </c>
      <c r="C116" s="10" t="str">
        <f t="shared" si="6"/>
        <v/>
      </c>
      <c r="D116" s="5" t="s">
        <v>502</v>
      </c>
      <c r="E116" s="5" t="s">
        <v>77</v>
      </c>
      <c r="F116" s="5" t="s">
        <v>343</v>
      </c>
      <c r="G116" s="5" t="s">
        <v>648</v>
      </c>
      <c r="H116" s="5" t="s">
        <v>572</v>
      </c>
      <c r="I116" s="10" t="s">
        <v>198</v>
      </c>
      <c r="J116" s="10">
        <v>17</v>
      </c>
      <c r="K116" s="5" t="s">
        <v>550</v>
      </c>
      <c r="O116" s="5" t="s">
        <v>523</v>
      </c>
      <c r="P116" s="5" t="s">
        <v>118</v>
      </c>
    </row>
    <row r="117" spans="1:16" x14ac:dyDescent="0.3">
      <c r="A117" s="10">
        <v>116</v>
      </c>
      <c r="B117" s="10" t="str">
        <f>IF('EXISTING SITES'!$B$11=D117,A117,"")</f>
        <v/>
      </c>
      <c r="C117" s="10" t="str">
        <f t="shared" si="6"/>
        <v/>
      </c>
      <c r="D117" s="5" t="s">
        <v>502</v>
      </c>
      <c r="E117" s="5" t="s">
        <v>77</v>
      </c>
      <c r="F117" s="5" t="s">
        <v>251</v>
      </c>
      <c r="G117" s="5" t="s">
        <v>583</v>
      </c>
      <c r="H117" s="5" t="s">
        <v>572</v>
      </c>
      <c r="I117" s="10" t="s">
        <v>200</v>
      </c>
      <c r="J117" s="10">
        <v>17</v>
      </c>
      <c r="K117" s="5" t="s">
        <v>534</v>
      </c>
      <c r="O117" s="5" t="s">
        <v>119</v>
      </c>
      <c r="P117" s="5" t="s">
        <v>119</v>
      </c>
    </row>
    <row r="118" spans="1:16" x14ac:dyDescent="0.3">
      <c r="A118" s="10">
        <v>117</v>
      </c>
      <c r="B118" s="10" t="str">
        <f>IF('EXISTING SITES'!$B$11=D118,A118,"")</f>
        <v/>
      </c>
      <c r="C118" s="10" t="str">
        <f t="shared" si="6"/>
        <v/>
      </c>
      <c r="D118" s="5" t="s">
        <v>500</v>
      </c>
      <c r="E118" s="5" t="s">
        <v>78</v>
      </c>
      <c r="F118" s="5" t="s">
        <v>344</v>
      </c>
      <c r="G118" s="5" t="s">
        <v>824</v>
      </c>
      <c r="H118" s="5" t="s">
        <v>572</v>
      </c>
      <c r="I118" s="10" t="s">
        <v>203</v>
      </c>
      <c r="J118" s="10">
        <v>17</v>
      </c>
      <c r="K118" s="5" t="s">
        <v>550</v>
      </c>
      <c r="O118" s="5" t="s">
        <v>502</v>
      </c>
      <c r="P118" s="5" t="s">
        <v>120</v>
      </c>
    </row>
    <row r="119" spans="1:16" x14ac:dyDescent="0.3">
      <c r="A119" s="10">
        <v>118</v>
      </c>
      <c r="B119" s="10" t="str">
        <f>IF('EXISTING SITES'!$B$11=D119,A119,"")</f>
        <v/>
      </c>
      <c r="C119" s="10" t="str">
        <f t="shared" si="6"/>
        <v/>
      </c>
      <c r="D119" s="5" t="s">
        <v>500</v>
      </c>
      <c r="E119" s="5" t="s">
        <v>79</v>
      </c>
      <c r="F119" s="5" t="s">
        <v>345</v>
      </c>
      <c r="G119" s="5" t="s">
        <v>825</v>
      </c>
      <c r="H119" s="5" t="s">
        <v>572</v>
      </c>
      <c r="I119" s="10" t="s">
        <v>203</v>
      </c>
      <c r="J119" s="10">
        <v>17</v>
      </c>
      <c r="K119" s="5" t="s">
        <v>550</v>
      </c>
      <c r="O119" s="5" t="s">
        <v>502</v>
      </c>
      <c r="P119" s="5" t="s">
        <v>121</v>
      </c>
    </row>
    <row r="120" spans="1:16" x14ac:dyDescent="0.3">
      <c r="A120" s="10">
        <v>119</v>
      </c>
      <c r="B120" s="10" t="str">
        <f>IF('EXISTING SITES'!$B$11=D120,A120,"")</f>
        <v/>
      </c>
      <c r="C120" s="10" t="str">
        <f t="shared" si="6"/>
        <v/>
      </c>
      <c r="D120" s="5" t="s">
        <v>500</v>
      </c>
      <c r="E120" s="5" t="s">
        <v>80</v>
      </c>
      <c r="F120" s="5" t="s">
        <v>346</v>
      </c>
      <c r="G120" s="5" t="s">
        <v>826</v>
      </c>
      <c r="H120" s="5" t="s">
        <v>572</v>
      </c>
      <c r="I120" s="10" t="s">
        <v>206</v>
      </c>
      <c r="J120" s="10">
        <v>17</v>
      </c>
      <c r="K120" s="5" t="s">
        <v>550</v>
      </c>
      <c r="O120" s="5" t="s">
        <v>502</v>
      </c>
      <c r="P120" s="5" t="s">
        <v>122</v>
      </c>
    </row>
    <row r="121" spans="1:16" x14ac:dyDescent="0.3">
      <c r="A121" s="10">
        <v>120</v>
      </c>
      <c r="B121" s="10" t="str">
        <f>IF('EXISTING SITES'!$B$11=D121,A121,"")</f>
        <v/>
      </c>
      <c r="C121" s="10" t="str">
        <f t="shared" si="6"/>
        <v/>
      </c>
      <c r="D121" s="5" t="s">
        <v>500</v>
      </c>
      <c r="E121" s="5" t="s">
        <v>80</v>
      </c>
      <c r="F121" s="5" t="s">
        <v>347</v>
      </c>
      <c r="G121" s="5" t="s">
        <v>650</v>
      </c>
      <c r="H121" s="5" t="s">
        <v>572</v>
      </c>
      <c r="I121" s="10" t="s">
        <v>205</v>
      </c>
      <c r="J121" s="10">
        <v>17</v>
      </c>
      <c r="K121" s="5" t="s">
        <v>550</v>
      </c>
      <c r="O121" s="5" t="s">
        <v>502</v>
      </c>
      <c r="P121" s="5" t="s">
        <v>123</v>
      </c>
    </row>
    <row r="122" spans="1:16" x14ac:dyDescent="0.3">
      <c r="A122" s="10">
        <v>121</v>
      </c>
      <c r="B122" s="10" t="str">
        <f>IF('EXISTING SITES'!$B$11=D122,A122,"")</f>
        <v/>
      </c>
      <c r="C122" s="10" t="str">
        <f t="shared" si="6"/>
        <v/>
      </c>
      <c r="D122" s="5" t="s">
        <v>500</v>
      </c>
      <c r="E122" s="5" t="s">
        <v>81</v>
      </c>
      <c r="F122" s="5" t="s">
        <v>348</v>
      </c>
      <c r="G122" s="5" t="s">
        <v>827</v>
      </c>
      <c r="H122" s="5" t="s">
        <v>572</v>
      </c>
      <c r="I122" s="10" t="s">
        <v>198</v>
      </c>
      <c r="J122" s="10">
        <v>18</v>
      </c>
      <c r="K122" s="5" t="s">
        <v>550</v>
      </c>
      <c r="O122" s="5" t="s">
        <v>505</v>
      </c>
      <c r="P122" s="5" t="s">
        <v>124</v>
      </c>
    </row>
    <row r="123" spans="1:16" x14ac:dyDescent="0.3">
      <c r="A123" s="10">
        <v>122</v>
      </c>
      <c r="B123" s="10" t="str">
        <f>IF('EXISTING SITES'!$B$11=D123,A123,"")</f>
        <v/>
      </c>
      <c r="C123" s="10" t="str">
        <f t="shared" si="6"/>
        <v/>
      </c>
      <c r="D123" s="5" t="s">
        <v>500</v>
      </c>
      <c r="E123" s="5" t="s">
        <v>81</v>
      </c>
      <c r="F123" s="5" t="s">
        <v>349</v>
      </c>
      <c r="G123" s="5" t="s">
        <v>828</v>
      </c>
      <c r="H123" s="5" t="s">
        <v>572</v>
      </c>
      <c r="I123" s="10" t="s">
        <v>197</v>
      </c>
      <c r="J123" s="10">
        <v>18</v>
      </c>
      <c r="K123" s="5" t="s">
        <v>550</v>
      </c>
      <c r="O123" s="5" t="s">
        <v>125</v>
      </c>
      <c r="P123" s="5" t="s">
        <v>125</v>
      </c>
    </row>
    <row r="124" spans="1:16" x14ac:dyDescent="0.3">
      <c r="A124" s="10">
        <v>123</v>
      </c>
      <c r="B124" s="10" t="str">
        <f>IF('EXISTING SITES'!$B$11=D124,A124,"")</f>
        <v/>
      </c>
      <c r="C124" s="10" t="str">
        <f t="shared" si="6"/>
        <v/>
      </c>
      <c r="D124" s="5" t="s">
        <v>497</v>
      </c>
      <c r="E124" s="5" t="s">
        <v>82</v>
      </c>
      <c r="F124" s="5" t="s">
        <v>350</v>
      </c>
      <c r="G124" s="5" t="s">
        <v>777</v>
      </c>
      <c r="H124" s="5" t="s">
        <v>568</v>
      </c>
      <c r="I124" s="10" t="s">
        <v>206</v>
      </c>
      <c r="J124" s="10">
        <v>9</v>
      </c>
      <c r="K124" s="5" t="s">
        <v>541</v>
      </c>
      <c r="O124" s="5" t="s">
        <v>506</v>
      </c>
      <c r="P124" s="5" t="s">
        <v>126</v>
      </c>
    </row>
    <row r="125" spans="1:16" x14ac:dyDescent="0.3">
      <c r="A125" s="10">
        <v>124</v>
      </c>
      <c r="B125" s="10" t="str">
        <f>IF('EXISTING SITES'!$B$11=D125,A125,"")</f>
        <v/>
      </c>
      <c r="C125" s="10" t="str">
        <f t="shared" si="6"/>
        <v/>
      </c>
      <c r="D125" s="5" t="s">
        <v>497</v>
      </c>
      <c r="E125" s="5" t="s">
        <v>83</v>
      </c>
      <c r="F125" s="5" t="s">
        <v>351</v>
      </c>
      <c r="G125" s="5" t="s">
        <v>829</v>
      </c>
      <c r="H125" s="5" t="s">
        <v>568</v>
      </c>
      <c r="I125" s="10" t="s">
        <v>206</v>
      </c>
      <c r="J125" s="10">
        <v>7</v>
      </c>
      <c r="K125" s="5" t="s">
        <v>541</v>
      </c>
      <c r="O125" s="5" t="s">
        <v>506</v>
      </c>
      <c r="P125" s="5" t="s">
        <v>127</v>
      </c>
    </row>
    <row r="126" spans="1:16" x14ac:dyDescent="0.3">
      <c r="A126" s="10">
        <v>125</v>
      </c>
      <c r="B126" s="10" t="str">
        <f>IF('EXISTING SITES'!$B$11=D126,A126,"")</f>
        <v/>
      </c>
      <c r="C126" s="10" t="str">
        <f t="shared" si="6"/>
        <v/>
      </c>
      <c r="D126" s="5" t="s">
        <v>497</v>
      </c>
      <c r="E126" s="5" t="s">
        <v>83</v>
      </c>
      <c r="F126" s="5" t="s">
        <v>352</v>
      </c>
      <c r="G126" s="5" t="s">
        <v>830</v>
      </c>
      <c r="H126" s="5" t="s">
        <v>568</v>
      </c>
      <c r="I126" s="10" t="s">
        <v>197</v>
      </c>
      <c r="J126" s="10">
        <v>7</v>
      </c>
      <c r="K126" s="5" t="s">
        <v>541</v>
      </c>
      <c r="O126" s="5" t="s">
        <v>128</v>
      </c>
      <c r="P126" s="5" t="s">
        <v>128</v>
      </c>
    </row>
    <row r="127" spans="1:16" x14ac:dyDescent="0.3">
      <c r="A127" s="10">
        <v>126</v>
      </c>
      <c r="B127" s="10" t="str">
        <f>IF('EXISTING SITES'!$B$11=D127,A127,"")</f>
        <v/>
      </c>
      <c r="C127" s="10" t="str">
        <f t="shared" si="6"/>
        <v/>
      </c>
      <c r="D127" s="5" t="s">
        <v>497</v>
      </c>
      <c r="E127" s="5" t="s">
        <v>84</v>
      </c>
      <c r="F127" s="5" t="s">
        <v>353</v>
      </c>
      <c r="G127" s="5" t="s">
        <v>831</v>
      </c>
      <c r="H127" s="5" t="s">
        <v>568</v>
      </c>
      <c r="I127" s="10" t="s">
        <v>206</v>
      </c>
      <c r="J127" s="10">
        <v>7</v>
      </c>
      <c r="K127" s="5" t="s">
        <v>541</v>
      </c>
      <c r="O127" s="5" t="s">
        <v>129</v>
      </c>
      <c r="P127" s="5" t="s">
        <v>129</v>
      </c>
    </row>
    <row r="128" spans="1:16" x14ac:dyDescent="0.3">
      <c r="A128" s="10">
        <v>127</v>
      </c>
      <c r="B128" s="10" t="str">
        <f>IF('EXISTING SITES'!$B$11=D128,A128,"")</f>
        <v/>
      </c>
      <c r="C128" s="10" t="str">
        <f t="shared" si="6"/>
        <v/>
      </c>
      <c r="D128" s="5" t="s">
        <v>85</v>
      </c>
      <c r="E128" s="5" t="s">
        <v>85</v>
      </c>
      <c r="F128" s="5" t="s">
        <v>530</v>
      </c>
      <c r="G128" s="5" t="s">
        <v>651</v>
      </c>
      <c r="H128" s="5" t="s">
        <v>652</v>
      </c>
      <c r="I128" s="10" t="s">
        <v>222</v>
      </c>
      <c r="J128" s="10" t="s">
        <v>652</v>
      </c>
      <c r="K128" s="5" t="s">
        <v>541</v>
      </c>
      <c r="O128" s="5" t="s">
        <v>130</v>
      </c>
      <c r="P128" s="5" t="s">
        <v>130</v>
      </c>
    </row>
    <row r="129" spans="1:16" x14ac:dyDescent="0.3">
      <c r="A129" s="10">
        <v>128</v>
      </c>
      <c r="B129" s="10" t="str">
        <f>IF('EXISTING SITES'!$B$11=D129,A129,"")</f>
        <v/>
      </c>
      <c r="C129" s="10" t="str">
        <f t="shared" si="6"/>
        <v/>
      </c>
      <c r="D129" s="5" t="s">
        <v>86</v>
      </c>
      <c r="E129" s="5" t="s">
        <v>86</v>
      </c>
      <c r="F129" s="5" t="s">
        <v>354</v>
      </c>
      <c r="G129" s="5" t="s">
        <v>653</v>
      </c>
      <c r="H129" s="5" t="s">
        <v>737</v>
      </c>
      <c r="I129" s="10" t="s">
        <v>197</v>
      </c>
      <c r="J129" s="10">
        <v>24</v>
      </c>
      <c r="K129" s="5" t="s">
        <v>534</v>
      </c>
      <c r="O129" s="5" t="s">
        <v>131</v>
      </c>
      <c r="P129" s="5" t="s">
        <v>131</v>
      </c>
    </row>
    <row r="130" spans="1:16" x14ac:dyDescent="0.3">
      <c r="A130" s="10">
        <v>129</v>
      </c>
      <c r="B130" s="10" t="str">
        <f>IF('EXISTING SITES'!$B$11=D130,A130,"")</f>
        <v/>
      </c>
      <c r="C130" s="10" t="str">
        <f t="shared" si="6"/>
        <v/>
      </c>
      <c r="D130" s="5" t="s">
        <v>499</v>
      </c>
      <c r="E130" s="5" t="s">
        <v>87</v>
      </c>
      <c r="F130" s="5" t="s">
        <v>355</v>
      </c>
      <c r="G130" s="5" t="s">
        <v>655</v>
      </c>
      <c r="H130" s="5" t="s">
        <v>595</v>
      </c>
      <c r="I130" s="10" t="s">
        <v>197</v>
      </c>
      <c r="J130" s="10">
        <v>1</v>
      </c>
      <c r="K130" s="5" t="s">
        <v>550</v>
      </c>
      <c r="O130" s="5" t="s">
        <v>132</v>
      </c>
      <c r="P130" s="5" t="s">
        <v>132</v>
      </c>
    </row>
    <row r="131" spans="1:16" x14ac:dyDescent="0.3">
      <c r="A131" s="10">
        <v>130</v>
      </c>
      <c r="B131" s="10" t="str">
        <f>IF('EXISTING SITES'!$B$11=D131,A131,"")</f>
        <v/>
      </c>
      <c r="C131" s="10" t="str">
        <f t="shared" ref="C131:C194" si="8">IFERROR(SMALL($B$2:$B$298,A131),"")</f>
        <v/>
      </c>
      <c r="D131" s="5" t="s">
        <v>499</v>
      </c>
      <c r="E131" s="5" t="s">
        <v>87</v>
      </c>
      <c r="F131" s="5" t="s">
        <v>356</v>
      </c>
      <c r="G131" s="5" t="s">
        <v>654</v>
      </c>
      <c r="H131" s="5" t="s">
        <v>595</v>
      </c>
      <c r="I131" s="10" t="s">
        <v>223</v>
      </c>
      <c r="J131" s="10">
        <v>1</v>
      </c>
      <c r="K131" s="5" t="s">
        <v>550</v>
      </c>
      <c r="O131" s="5" t="s">
        <v>133</v>
      </c>
      <c r="P131" s="5" t="s">
        <v>133</v>
      </c>
    </row>
    <row r="132" spans="1:16" x14ac:dyDescent="0.3">
      <c r="A132" s="10">
        <v>131</v>
      </c>
      <c r="B132" s="10" t="str">
        <f>IF('EXISTING SITES'!$B$11=D132,A132,"")</f>
        <v/>
      </c>
      <c r="C132" s="10" t="str">
        <f t="shared" si="8"/>
        <v/>
      </c>
      <c r="D132" s="5" t="s">
        <v>499</v>
      </c>
      <c r="E132" s="5" t="s">
        <v>88</v>
      </c>
      <c r="F132" s="5" t="s">
        <v>357</v>
      </c>
      <c r="G132" s="5" t="s">
        <v>656</v>
      </c>
      <c r="H132" s="5" t="s">
        <v>568</v>
      </c>
      <c r="I132" s="10" t="s">
        <v>208</v>
      </c>
      <c r="J132" s="10">
        <v>8</v>
      </c>
      <c r="K132" s="5" t="s">
        <v>550</v>
      </c>
      <c r="O132" s="5" t="s">
        <v>134</v>
      </c>
      <c r="P132" s="5" t="s">
        <v>134</v>
      </c>
    </row>
    <row r="133" spans="1:16" x14ac:dyDescent="0.3">
      <c r="A133" s="10">
        <v>132</v>
      </c>
      <c r="B133" s="10" t="str">
        <f>IF('EXISTING SITES'!$B$11=D133,A133,"")</f>
        <v/>
      </c>
      <c r="C133" s="10" t="str">
        <f t="shared" si="8"/>
        <v/>
      </c>
      <c r="D133" s="5" t="s">
        <v>499</v>
      </c>
      <c r="E133" s="5" t="s">
        <v>88</v>
      </c>
      <c r="F133" s="5" t="s">
        <v>358</v>
      </c>
      <c r="G133" s="5" t="s">
        <v>832</v>
      </c>
      <c r="H133" s="5" t="s">
        <v>568</v>
      </c>
      <c r="I133" s="10" t="s">
        <v>205</v>
      </c>
      <c r="J133" s="10">
        <v>8</v>
      </c>
      <c r="K133" s="5" t="s">
        <v>550</v>
      </c>
      <c r="O133" s="5" t="s">
        <v>135</v>
      </c>
      <c r="P133" s="5" t="s">
        <v>135</v>
      </c>
    </row>
    <row r="134" spans="1:16" x14ac:dyDescent="0.3">
      <c r="A134" s="10">
        <v>133</v>
      </c>
      <c r="B134" s="10" t="str">
        <f>IF('EXISTING SITES'!$B$11=D134,A134,"")</f>
        <v/>
      </c>
      <c r="C134" s="10" t="str">
        <f t="shared" si="8"/>
        <v/>
      </c>
      <c r="D134" s="5" t="s">
        <v>499</v>
      </c>
      <c r="E134" s="5" t="s">
        <v>89</v>
      </c>
      <c r="F134" s="5" t="s">
        <v>272</v>
      </c>
      <c r="G134" s="5" t="s">
        <v>605</v>
      </c>
      <c r="H134" s="5" t="s">
        <v>568</v>
      </c>
      <c r="I134" s="10" t="s">
        <v>224</v>
      </c>
      <c r="J134" s="10">
        <v>1</v>
      </c>
      <c r="K134" s="5" t="s">
        <v>541</v>
      </c>
      <c r="O134" s="5" t="s">
        <v>136</v>
      </c>
      <c r="P134" s="5" t="s">
        <v>136</v>
      </c>
    </row>
    <row r="135" spans="1:16" x14ac:dyDescent="0.3">
      <c r="A135" s="10">
        <v>134</v>
      </c>
      <c r="B135" s="10" t="str">
        <f>IF('EXISTING SITES'!$B$11=D135,A135,"")</f>
        <v/>
      </c>
      <c r="C135" s="10" t="str">
        <f t="shared" si="8"/>
        <v/>
      </c>
      <c r="D135" s="5" t="s">
        <v>90</v>
      </c>
      <c r="E135" s="5" t="s">
        <v>90</v>
      </c>
      <c r="F135" s="5" t="s">
        <v>359</v>
      </c>
      <c r="G135" s="5" t="s">
        <v>657</v>
      </c>
      <c r="H135" s="5" t="s">
        <v>568</v>
      </c>
      <c r="I135" s="10" t="s">
        <v>203</v>
      </c>
      <c r="J135" s="10">
        <v>8</v>
      </c>
      <c r="K135" s="5" t="s">
        <v>541</v>
      </c>
      <c r="O135" s="5" t="s">
        <v>509</v>
      </c>
      <c r="P135" s="5" t="s">
        <v>137</v>
      </c>
    </row>
    <row r="136" spans="1:16" x14ac:dyDescent="0.3">
      <c r="A136" s="10">
        <v>135</v>
      </c>
      <c r="B136" s="10" t="str">
        <f>IF('EXISTING SITES'!$B$11=D136,A136,"")</f>
        <v/>
      </c>
      <c r="C136" s="10" t="str">
        <f t="shared" si="8"/>
        <v/>
      </c>
      <c r="D136" s="5" t="s">
        <v>91</v>
      </c>
      <c r="E136" s="5" t="s">
        <v>91</v>
      </c>
      <c r="F136" s="5" t="s">
        <v>360</v>
      </c>
      <c r="G136" s="5" t="s">
        <v>833</v>
      </c>
      <c r="H136" s="5" t="s">
        <v>592</v>
      </c>
      <c r="I136" s="10" t="s">
        <v>200</v>
      </c>
      <c r="J136" s="10" t="s">
        <v>592</v>
      </c>
      <c r="K136" s="5" t="s">
        <v>541</v>
      </c>
      <c r="O136" s="5" t="s">
        <v>509</v>
      </c>
      <c r="P136" s="5" t="s">
        <v>138</v>
      </c>
    </row>
    <row r="137" spans="1:16" x14ac:dyDescent="0.3">
      <c r="A137" s="10">
        <v>136</v>
      </c>
      <c r="B137" s="10" t="str">
        <f>IF('EXISTING SITES'!$B$11=D137,A137,"")</f>
        <v/>
      </c>
      <c r="C137" s="10" t="str">
        <f t="shared" si="8"/>
        <v/>
      </c>
      <c r="D137" s="5" t="s">
        <v>92</v>
      </c>
      <c r="E137" s="5" t="s">
        <v>92</v>
      </c>
      <c r="F137" s="5" t="s">
        <v>361</v>
      </c>
      <c r="G137" s="5" t="s">
        <v>658</v>
      </c>
      <c r="H137" s="5" t="s">
        <v>595</v>
      </c>
      <c r="I137" s="10" t="s">
        <v>203</v>
      </c>
      <c r="J137" s="10">
        <v>4</v>
      </c>
      <c r="K137" s="5" t="s">
        <v>534</v>
      </c>
      <c r="O137" s="5" t="s">
        <v>502</v>
      </c>
      <c r="P137" s="5" t="s">
        <v>139</v>
      </c>
    </row>
    <row r="138" spans="1:16" x14ac:dyDescent="0.3">
      <c r="A138" s="10">
        <v>137</v>
      </c>
      <c r="B138" s="10" t="str">
        <f>IF('EXISTING SITES'!$B$11=D138,A138,"")</f>
        <v/>
      </c>
      <c r="C138" s="10" t="str">
        <f t="shared" si="8"/>
        <v/>
      </c>
      <c r="D138" s="5" t="s">
        <v>93</v>
      </c>
      <c r="E138" s="5" t="s">
        <v>93</v>
      </c>
      <c r="F138" s="5" t="s">
        <v>362</v>
      </c>
      <c r="G138" s="5" t="s">
        <v>659</v>
      </c>
      <c r="H138" s="5" t="s">
        <v>595</v>
      </c>
      <c r="I138" s="10" t="s">
        <v>208</v>
      </c>
      <c r="J138" s="10">
        <v>3</v>
      </c>
      <c r="K138" s="5" t="s">
        <v>550</v>
      </c>
      <c r="O138" s="5" t="s">
        <v>515</v>
      </c>
      <c r="P138" s="5" t="s">
        <v>140</v>
      </c>
    </row>
    <row r="139" spans="1:16" x14ac:dyDescent="0.3">
      <c r="A139" s="10">
        <v>138</v>
      </c>
      <c r="B139" s="10" t="str">
        <f>IF('EXISTING SITES'!$B$11=D139,A139,"")</f>
        <v/>
      </c>
      <c r="C139" s="10" t="str">
        <f t="shared" si="8"/>
        <v/>
      </c>
      <c r="D139" s="5" t="s">
        <v>511</v>
      </c>
      <c r="E139" s="5" t="s">
        <v>94</v>
      </c>
      <c r="F139" s="5" t="s">
        <v>363</v>
      </c>
      <c r="G139" s="5" t="s">
        <v>834</v>
      </c>
      <c r="H139" s="5" t="s">
        <v>595</v>
      </c>
      <c r="I139" s="10" t="s">
        <v>205</v>
      </c>
      <c r="J139" s="10">
        <v>4</v>
      </c>
      <c r="K139" s="5" t="s">
        <v>550</v>
      </c>
      <c r="O139" s="5" t="s">
        <v>515</v>
      </c>
      <c r="P139" s="5" t="s">
        <v>141</v>
      </c>
    </row>
    <row r="140" spans="1:16" x14ac:dyDescent="0.3">
      <c r="A140" s="10">
        <v>139</v>
      </c>
      <c r="B140" s="10" t="str">
        <f>IF('EXISTING SITES'!$B$11=D140,A140,"")</f>
        <v/>
      </c>
      <c r="C140" s="10" t="str">
        <f t="shared" si="8"/>
        <v/>
      </c>
      <c r="D140" s="5" t="s">
        <v>511</v>
      </c>
      <c r="E140" s="5" t="s">
        <v>94</v>
      </c>
      <c r="F140" s="5" t="s">
        <v>319</v>
      </c>
      <c r="G140" s="5" t="s">
        <v>811</v>
      </c>
      <c r="H140" s="5" t="s">
        <v>595</v>
      </c>
      <c r="I140" s="10" t="s">
        <v>225</v>
      </c>
      <c r="J140" s="10">
        <v>4</v>
      </c>
      <c r="K140" s="5" t="s">
        <v>534</v>
      </c>
      <c r="O140" s="5" t="s">
        <v>142</v>
      </c>
      <c r="P140" s="5" t="s">
        <v>142</v>
      </c>
    </row>
    <row r="141" spans="1:16" x14ac:dyDescent="0.3">
      <c r="A141" s="10">
        <v>140</v>
      </c>
      <c r="B141" s="10" t="str">
        <f>IF('EXISTING SITES'!$B$11=D141,A141,"")</f>
        <v/>
      </c>
      <c r="C141" s="10" t="str">
        <f t="shared" si="8"/>
        <v/>
      </c>
      <c r="D141" s="5" t="s">
        <v>95</v>
      </c>
      <c r="E141" s="5" t="s">
        <v>95</v>
      </c>
      <c r="F141" s="5" t="s">
        <v>364</v>
      </c>
      <c r="G141" s="5" t="s">
        <v>835</v>
      </c>
      <c r="H141" s="5" t="s">
        <v>595</v>
      </c>
      <c r="I141" s="10" t="s">
        <v>203</v>
      </c>
      <c r="J141" s="10">
        <v>4</v>
      </c>
      <c r="K141" s="5" t="s">
        <v>550</v>
      </c>
      <c r="O141" s="5" t="s">
        <v>143</v>
      </c>
      <c r="P141" s="5" t="s">
        <v>143</v>
      </c>
    </row>
    <row r="142" spans="1:16" x14ac:dyDescent="0.3">
      <c r="A142" s="10">
        <v>141</v>
      </c>
      <c r="B142" s="10" t="str">
        <f>IF('EXISTING SITES'!$B$11=D142,A142,"")</f>
        <v/>
      </c>
      <c r="C142" s="10" t="str">
        <f t="shared" si="8"/>
        <v/>
      </c>
      <c r="D142" s="5" t="s">
        <v>95</v>
      </c>
      <c r="E142" s="5" t="s">
        <v>95</v>
      </c>
      <c r="F142" s="5" t="s">
        <v>365</v>
      </c>
      <c r="G142" s="5" t="s">
        <v>836</v>
      </c>
      <c r="H142" s="5" t="s">
        <v>595</v>
      </c>
      <c r="I142" s="10" t="s">
        <v>200</v>
      </c>
      <c r="J142" s="10">
        <v>4</v>
      </c>
      <c r="K142" s="5" t="s">
        <v>541</v>
      </c>
      <c r="O142" s="5" t="s">
        <v>496</v>
      </c>
      <c r="P142" s="5" t="s">
        <v>144</v>
      </c>
    </row>
    <row r="143" spans="1:16" x14ac:dyDescent="0.3">
      <c r="A143" s="10">
        <v>142</v>
      </c>
      <c r="B143" s="10" t="str">
        <f>IF('EXISTING SITES'!$B$11=D143,A143,"")</f>
        <v/>
      </c>
      <c r="C143" s="10" t="str">
        <f t="shared" si="8"/>
        <v/>
      </c>
      <c r="D143" s="5" t="s">
        <v>521</v>
      </c>
      <c r="E143" s="5" t="s">
        <v>96</v>
      </c>
      <c r="F143" s="5" t="s">
        <v>366</v>
      </c>
      <c r="G143" s="5" t="s">
        <v>837</v>
      </c>
      <c r="H143" s="5" t="s">
        <v>595</v>
      </c>
      <c r="I143" s="10" t="s">
        <v>209</v>
      </c>
      <c r="J143" s="10">
        <v>5</v>
      </c>
      <c r="K143" s="5" t="s">
        <v>541</v>
      </c>
      <c r="O143" s="5" t="s">
        <v>145</v>
      </c>
      <c r="P143" s="5" t="s">
        <v>145</v>
      </c>
    </row>
    <row r="144" spans="1:16" x14ac:dyDescent="0.3">
      <c r="A144" s="10">
        <v>143</v>
      </c>
      <c r="B144" s="10" t="str">
        <f>IF('EXISTING SITES'!$B$11=D144,A144,"")</f>
        <v/>
      </c>
      <c r="C144" s="10" t="str">
        <f t="shared" si="8"/>
        <v/>
      </c>
      <c r="D144" s="5" t="s">
        <v>521</v>
      </c>
      <c r="E144" s="5" t="s">
        <v>97</v>
      </c>
      <c r="F144" s="5" t="s">
        <v>367</v>
      </c>
      <c r="G144" s="5" t="s">
        <v>838</v>
      </c>
      <c r="H144" s="5" t="s">
        <v>595</v>
      </c>
      <c r="I144" s="10" t="s">
        <v>226</v>
      </c>
      <c r="J144" s="10">
        <v>5</v>
      </c>
      <c r="K144" s="5" t="s">
        <v>534</v>
      </c>
      <c r="O144" s="5" t="s">
        <v>146</v>
      </c>
      <c r="P144" s="5" t="s">
        <v>146</v>
      </c>
    </row>
    <row r="145" spans="1:16" x14ac:dyDescent="0.3">
      <c r="A145" s="10">
        <v>144</v>
      </c>
      <c r="B145" s="10" t="str">
        <f>IF('EXISTING SITES'!$B$11=D145,A145,"")</f>
        <v/>
      </c>
      <c r="C145" s="10" t="str">
        <f t="shared" si="8"/>
        <v/>
      </c>
      <c r="D145" s="5" t="s">
        <v>521</v>
      </c>
      <c r="E145" s="5" t="s">
        <v>97</v>
      </c>
      <c r="F145" s="5" t="s">
        <v>368</v>
      </c>
      <c r="G145" s="5" t="s">
        <v>839</v>
      </c>
      <c r="H145" s="5" t="s">
        <v>595</v>
      </c>
      <c r="I145" s="10" t="s">
        <v>205</v>
      </c>
      <c r="J145" s="10">
        <v>5</v>
      </c>
      <c r="K145" s="5" t="s">
        <v>550</v>
      </c>
      <c r="O145" s="5" t="s">
        <v>147</v>
      </c>
      <c r="P145" s="5" t="s">
        <v>147</v>
      </c>
    </row>
    <row r="146" spans="1:16" x14ac:dyDescent="0.3">
      <c r="A146" s="10">
        <v>145</v>
      </c>
      <c r="B146" s="10" t="str">
        <f>IF('EXISTING SITES'!$B$11=D146,A146,"")</f>
        <v/>
      </c>
      <c r="C146" s="10" t="str">
        <f t="shared" si="8"/>
        <v/>
      </c>
      <c r="D146" s="5" t="s">
        <v>521</v>
      </c>
      <c r="E146" s="5" t="s">
        <v>97</v>
      </c>
      <c r="F146" s="5" t="s">
        <v>365</v>
      </c>
      <c r="G146" s="5" t="s">
        <v>836</v>
      </c>
      <c r="H146" s="5" t="s">
        <v>595</v>
      </c>
      <c r="I146" s="10" t="s">
        <v>200</v>
      </c>
      <c r="J146" s="10">
        <v>5</v>
      </c>
      <c r="K146" s="5" t="s">
        <v>541</v>
      </c>
      <c r="O146" s="5" t="s">
        <v>520</v>
      </c>
      <c r="P146" s="5" t="s">
        <v>148</v>
      </c>
    </row>
    <row r="147" spans="1:16" x14ac:dyDescent="0.3">
      <c r="A147" s="10">
        <v>146</v>
      </c>
      <c r="B147" s="10" t="str">
        <f>IF('EXISTING SITES'!$B$11=D147,A147,"")</f>
        <v/>
      </c>
      <c r="C147" s="10" t="str">
        <f t="shared" si="8"/>
        <v/>
      </c>
      <c r="D147" s="5" t="s">
        <v>521</v>
      </c>
      <c r="E147" s="5" t="s">
        <v>97</v>
      </c>
      <c r="F147" s="5" t="s">
        <v>366</v>
      </c>
      <c r="G147" s="5" t="s">
        <v>837</v>
      </c>
      <c r="H147" s="5" t="s">
        <v>595</v>
      </c>
      <c r="I147" s="10" t="s">
        <v>209</v>
      </c>
      <c r="J147" s="10">
        <v>5</v>
      </c>
      <c r="K147" s="5" t="s">
        <v>541</v>
      </c>
      <c r="O147" s="5" t="s">
        <v>520</v>
      </c>
      <c r="P147" s="5" t="s">
        <v>149</v>
      </c>
    </row>
    <row r="148" spans="1:16" x14ac:dyDescent="0.3">
      <c r="A148" s="10">
        <v>147</v>
      </c>
      <c r="B148" s="10" t="str">
        <f>IF('EXISTING SITES'!$B$11=D148,A148,"")</f>
        <v/>
      </c>
      <c r="C148" s="10" t="str">
        <f t="shared" si="8"/>
        <v/>
      </c>
      <c r="D148" s="5" t="s">
        <v>98</v>
      </c>
      <c r="E148" s="5" t="s">
        <v>98</v>
      </c>
      <c r="F148" s="5" t="s">
        <v>369</v>
      </c>
      <c r="G148" s="5" t="s">
        <v>660</v>
      </c>
      <c r="H148" s="5" t="s">
        <v>592</v>
      </c>
      <c r="I148" s="10" t="s">
        <v>198</v>
      </c>
      <c r="J148" s="10" t="s">
        <v>592</v>
      </c>
      <c r="K148" s="5" t="s">
        <v>541</v>
      </c>
      <c r="O148" s="5" t="s">
        <v>495</v>
      </c>
      <c r="P148" s="5" t="s">
        <v>150</v>
      </c>
    </row>
    <row r="149" spans="1:16" x14ac:dyDescent="0.3">
      <c r="A149" s="10">
        <v>148</v>
      </c>
      <c r="B149" s="10" t="str">
        <f>IF('EXISTING SITES'!$B$11=D149,A149,"")</f>
        <v/>
      </c>
      <c r="C149" s="10" t="str">
        <f t="shared" si="8"/>
        <v/>
      </c>
      <c r="D149" s="5" t="s">
        <v>99</v>
      </c>
      <c r="E149" s="5" t="s">
        <v>99</v>
      </c>
      <c r="F149" s="5" t="s">
        <v>370</v>
      </c>
      <c r="G149" s="5" t="s">
        <v>788</v>
      </c>
      <c r="H149" s="5" t="s">
        <v>568</v>
      </c>
      <c r="I149" s="10" t="s">
        <v>203</v>
      </c>
      <c r="J149" s="10">
        <v>8</v>
      </c>
      <c r="K149" s="5" t="s">
        <v>550</v>
      </c>
      <c r="O149" s="5" t="s">
        <v>495</v>
      </c>
      <c r="P149" s="5" t="s">
        <v>151</v>
      </c>
    </row>
    <row r="150" spans="1:16" x14ac:dyDescent="0.3">
      <c r="A150" s="10">
        <v>149</v>
      </c>
      <c r="B150" s="10" t="str">
        <f>IF('EXISTING SITES'!$B$11=D150,A150,"")</f>
        <v/>
      </c>
      <c r="C150" s="10" t="str">
        <f t="shared" si="8"/>
        <v/>
      </c>
      <c r="D150" s="5" t="s">
        <v>99</v>
      </c>
      <c r="E150" s="5" t="s">
        <v>99</v>
      </c>
      <c r="F150" s="5" t="s">
        <v>371</v>
      </c>
      <c r="G150" s="5" t="s">
        <v>840</v>
      </c>
      <c r="H150" s="5" t="s">
        <v>568</v>
      </c>
      <c r="I150" s="10" t="s">
        <v>200</v>
      </c>
      <c r="J150" s="10">
        <v>8</v>
      </c>
      <c r="K150" s="5" t="s">
        <v>534</v>
      </c>
      <c r="O150" s="5" t="s">
        <v>495</v>
      </c>
      <c r="P150" s="5" t="s">
        <v>152</v>
      </c>
    </row>
    <row r="151" spans="1:16" x14ac:dyDescent="0.3">
      <c r="A151" s="10">
        <v>150</v>
      </c>
      <c r="B151" s="10" t="str">
        <f>IF('EXISTING SITES'!$B$11=D151,A151,"")</f>
        <v/>
      </c>
      <c r="C151" s="10" t="str">
        <f t="shared" si="8"/>
        <v/>
      </c>
      <c r="D151" s="5" t="s">
        <v>100</v>
      </c>
      <c r="E151" s="5" t="s">
        <v>100</v>
      </c>
      <c r="F151" s="5" t="s">
        <v>372</v>
      </c>
      <c r="G151" s="5" t="s">
        <v>662</v>
      </c>
      <c r="H151" s="5" t="s">
        <v>568</v>
      </c>
      <c r="I151" s="10" t="s">
        <v>223</v>
      </c>
      <c r="J151" s="10">
        <v>9</v>
      </c>
      <c r="K151" s="5" t="s">
        <v>534</v>
      </c>
      <c r="O151" s="5" t="s">
        <v>495</v>
      </c>
      <c r="P151" s="5" t="s">
        <v>153</v>
      </c>
    </row>
    <row r="152" spans="1:16" x14ac:dyDescent="0.3">
      <c r="A152" s="10">
        <v>151</v>
      </c>
      <c r="B152" s="10" t="str">
        <f>IF('EXISTING SITES'!$B$11=D152,A152,"")</f>
        <v/>
      </c>
      <c r="C152" s="10" t="str">
        <f t="shared" si="8"/>
        <v/>
      </c>
      <c r="D152" s="5" t="s">
        <v>100</v>
      </c>
      <c r="E152" s="5" t="s">
        <v>100</v>
      </c>
      <c r="F152" s="5" t="s">
        <v>373</v>
      </c>
      <c r="G152" s="5" t="s">
        <v>661</v>
      </c>
      <c r="H152" s="5" t="s">
        <v>568</v>
      </c>
      <c r="I152" s="10" t="s">
        <v>197</v>
      </c>
      <c r="J152" s="10">
        <v>9</v>
      </c>
      <c r="K152" s="5" t="s">
        <v>534</v>
      </c>
      <c r="O152" s="5" t="s">
        <v>495</v>
      </c>
      <c r="P152" s="5" t="s">
        <v>154</v>
      </c>
    </row>
    <row r="153" spans="1:16" x14ac:dyDescent="0.3">
      <c r="A153" s="10">
        <v>152</v>
      </c>
      <c r="B153" s="10" t="str">
        <f>IF('EXISTING SITES'!$B$11=D153,A153,"")</f>
        <v/>
      </c>
      <c r="C153" s="10" t="str">
        <f t="shared" si="8"/>
        <v/>
      </c>
      <c r="D153" s="5" t="s">
        <v>101</v>
      </c>
      <c r="E153" s="5" t="s">
        <v>101</v>
      </c>
      <c r="F153" s="5" t="s">
        <v>374</v>
      </c>
      <c r="G153" s="5" t="s">
        <v>663</v>
      </c>
      <c r="H153" s="5" t="s">
        <v>568</v>
      </c>
      <c r="I153" s="10" t="s">
        <v>220</v>
      </c>
      <c r="J153" s="10">
        <v>11</v>
      </c>
      <c r="K153" s="5" t="s">
        <v>550</v>
      </c>
      <c r="O153" s="5" t="s">
        <v>495</v>
      </c>
      <c r="P153" s="5" t="s">
        <v>155</v>
      </c>
    </row>
    <row r="154" spans="1:16" x14ac:dyDescent="0.3">
      <c r="A154" s="10">
        <v>153</v>
      </c>
      <c r="B154" s="10" t="str">
        <f>IF('EXISTING SITES'!$B$11=D154,A154,"")</f>
        <v/>
      </c>
      <c r="C154" s="10" t="str">
        <f t="shared" si="8"/>
        <v/>
      </c>
      <c r="D154" s="5" t="s">
        <v>102</v>
      </c>
      <c r="E154" s="5" t="s">
        <v>102</v>
      </c>
      <c r="F154" s="5" t="s">
        <v>375</v>
      </c>
      <c r="G154" s="5" t="s">
        <v>664</v>
      </c>
      <c r="H154" s="5" t="s">
        <v>568</v>
      </c>
      <c r="I154" s="10" t="s">
        <v>220</v>
      </c>
      <c r="J154" s="10">
        <v>11</v>
      </c>
      <c r="K154" s="5" t="s">
        <v>534</v>
      </c>
      <c r="O154" s="5" t="s">
        <v>495</v>
      </c>
      <c r="P154" s="5" t="s">
        <v>156</v>
      </c>
    </row>
    <row r="155" spans="1:16" x14ac:dyDescent="0.3">
      <c r="A155" s="10">
        <v>154</v>
      </c>
      <c r="B155" s="10" t="str">
        <f>IF('EXISTING SITES'!$B$11=D155,A155,"")</f>
        <v/>
      </c>
      <c r="C155" s="10" t="str">
        <f t="shared" si="8"/>
        <v/>
      </c>
      <c r="D155" s="5" t="s">
        <v>103</v>
      </c>
      <c r="E155" s="5" t="s">
        <v>103</v>
      </c>
      <c r="F155" s="5" t="s">
        <v>375</v>
      </c>
      <c r="G155" s="5" t="s">
        <v>664</v>
      </c>
      <c r="H155" s="5" t="s">
        <v>568</v>
      </c>
      <c r="I155" s="10" t="s">
        <v>220</v>
      </c>
      <c r="J155" s="10">
        <v>11</v>
      </c>
      <c r="K155" s="5" t="s">
        <v>534</v>
      </c>
      <c r="O155" s="5" t="s">
        <v>495</v>
      </c>
      <c r="P155" s="5" t="s">
        <v>157</v>
      </c>
    </row>
    <row r="156" spans="1:16" x14ac:dyDescent="0.3">
      <c r="A156" s="10">
        <v>155</v>
      </c>
      <c r="B156" s="10" t="str">
        <f>IF('EXISTING SITES'!$B$11=D156,A156,"")</f>
        <v/>
      </c>
      <c r="C156" s="10" t="str">
        <f t="shared" si="8"/>
        <v/>
      </c>
      <c r="D156" s="5" t="s">
        <v>104</v>
      </c>
      <c r="E156" s="5" t="s">
        <v>104</v>
      </c>
      <c r="F156" s="5" t="s">
        <v>375</v>
      </c>
      <c r="G156" s="5" t="s">
        <v>664</v>
      </c>
      <c r="H156" s="5" t="s">
        <v>568</v>
      </c>
      <c r="I156" s="10" t="s">
        <v>220</v>
      </c>
      <c r="J156" s="10">
        <v>11</v>
      </c>
      <c r="K156" s="5" t="s">
        <v>534</v>
      </c>
      <c r="O156" s="5" t="s">
        <v>495</v>
      </c>
      <c r="P156" s="5" t="s">
        <v>158</v>
      </c>
    </row>
    <row r="157" spans="1:16" x14ac:dyDescent="0.3">
      <c r="A157" s="10">
        <v>156</v>
      </c>
      <c r="B157" s="10" t="str">
        <f>IF('EXISTING SITES'!$B$11=D157,A157,"")</f>
        <v/>
      </c>
      <c r="C157" s="10" t="str">
        <f t="shared" si="8"/>
        <v/>
      </c>
      <c r="D157" s="5" t="s">
        <v>105</v>
      </c>
      <c r="E157" s="5" t="s">
        <v>105</v>
      </c>
      <c r="F157" s="5" t="s">
        <v>376</v>
      </c>
      <c r="G157" s="5" t="s">
        <v>841</v>
      </c>
      <c r="H157" s="5" t="s">
        <v>568</v>
      </c>
      <c r="I157" s="10" t="s">
        <v>223</v>
      </c>
      <c r="J157" s="10">
        <v>9</v>
      </c>
      <c r="K157" s="5" t="s">
        <v>550</v>
      </c>
      <c r="O157" s="5" t="s">
        <v>495</v>
      </c>
      <c r="P157" s="5" t="s">
        <v>159</v>
      </c>
    </row>
    <row r="158" spans="1:16" x14ac:dyDescent="0.3">
      <c r="A158" s="10">
        <v>157</v>
      </c>
      <c r="B158" s="10" t="str">
        <f>IF('EXISTING SITES'!$B$11=D158,A158,"")</f>
        <v/>
      </c>
      <c r="C158" s="10" t="str">
        <f t="shared" si="8"/>
        <v/>
      </c>
      <c r="D158" s="5" t="s">
        <v>105</v>
      </c>
      <c r="E158" s="5" t="s">
        <v>105</v>
      </c>
      <c r="F158" s="5" t="s">
        <v>377</v>
      </c>
      <c r="G158" s="5" t="s">
        <v>665</v>
      </c>
      <c r="H158" s="5" t="s">
        <v>568</v>
      </c>
      <c r="I158" s="10" t="s">
        <v>197</v>
      </c>
      <c r="J158" s="10">
        <v>9</v>
      </c>
      <c r="K158" s="5" t="s">
        <v>534</v>
      </c>
      <c r="O158" s="5" t="s">
        <v>495</v>
      </c>
      <c r="P158" s="5" t="s">
        <v>160</v>
      </c>
    </row>
    <row r="159" spans="1:16" x14ac:dyDescent="0.3">
      <c r="A159" s="10">
        <v>158</v>
      </c>
      <c r="B159" s="10" t="str">
        <f>IF('EXISTING SITES'!$B$11=D159,A159,"")</f>
        <v/>
      </c>
      <c r="C159" s="10" t="str">
        <f t="shared" si="8"/>
        <v/>
      </c>
      <c r="D159" s="5" t="s">
        <v>106</v>
      </c>
      <c r="E159" s="5" t="s">
        <v>106</v>
      </c>
      <c r="F159" s="5" t="s">
        <v>378</v>
      </c>
      <c r="G159" s="5" t="s">
        <v>666</v>
      </c>
      <c r="H159" s="5" t="s">
        <v>568</v>
      </c>
      <c r="I159" s="10" t="s">
        <v>223</v>
      </c>
      <c r="J159" s="10">
        <v>8</v>
      </c>
      <c r="K159" s="5" t="s">
        <v>550</v>
      </c>
      <c r="O159" s="5" t="s">
        <v>495</v>
      </c>
      <c r="P159" s="5" t="s">
        <v>161</v>
      </c>
    </row>
    <row r="160" spans="1:16" x14ac:dyDescent="0.3">
      <c r="A160" s="10">
        <v>159</v>
      </c>
      <c r="B160" s="10" t="str">
        <f>IF('EXISTING SITES'!$B$11=D160,A160,"")</f>
        <v/>
      </c>
      <c r="C160" s="10" t="str">
        <f t="shared" si="8"/>
        <v/>
      </c>
      <c r="D160" s="5" t="s">
        <v>106</v>
      </c>
      <c r="E160" s="5" t="s">
        <v>106</v>
      </c>
      <c r="F160" s="5" t="s">
        <v>379</v>
      </c>
      <c r="G160" s="5" t="s">
        <v>667</v>
      </c>
      <c r="H160" s="5" t="s">
        <v>568</v>
      </c>
      <c r="I160" s="10" t="s">
        <v>197</v>
      </c>
      <c r="J160" s="10">
        <v>8</v>
      </c>
      <c r="K160" s="5" t="s">
        <v>534</v>
      </c>
      <c r="O160" s="5" t="s">
        <v>495</v>
      </c>
      <c r="P160" s="5" t="s">
        <v>162</v>
      </c>
    </row>
    <row r="161" spans="1:16" x14ac:dyDescent="0.3">
      <c r="A161" s="10">
        <v>160</v>
      </c>
      <c r="B161" s="10" t="str">
        <f>IF('EXISTING SITES'!$B$11=D161,A161,"")</f>
        <v/>
      </c>
      <c r="C161" s="10" t="str">
        <f t="shared" si="8"/>
        <v/>
      </c>
      <c r="D161" s="5" t="s">
        <v>514</v>
      </c>
      <c r="E161" s="5" t="s">
        <v>107</v>
      </c>
      <c r="F161" s="5" t="s">
        <v>380</v>
      </c>
      <c r="G161" s="5" t="s">
        <v>842</v>
      </c>
      <c r="H161" s="5" t="s">
        <v>572</v>
      </c>
      <c r="I161" s="10" t="s">
        <v>219</v>
      </c>
      <c r="J161" s="10">
        <v>15</v>
      </c>
      <c r="K161" s="5" t="s">
        <v>534</v>
      </c>
      <c r="O161" s="5" t="s">
        <v>495</v>
      </c>
      <c r="P161" s="5" t="s">
        <v>163</v>
      </c>
    </row>
    <row r="162" spans="1:16" x14ac:dyDescent="0.3">
      <c r="A162" s="10">
        <v>161</v>
      </c>
      <c r="B162" s="10" t="str">
        <f>IF('EXISTING SITES'!$B$11=D162,A162,"")</f>
        <v/>
      </c>
      <c r="C162" s="10" t="str">
        <f t="shared" si="8"/>
        <v/>
      </c>
      <c r="D162" s="5" t="s">
        <v>514</v>
      </c>
      <c r="E162" s="5" t="s">
        <v>107</v>
      </c>
      <c r="F162" s="5" t="s">
        <v>381</v>
      </c>
      <c r="G162" s="5" t="s">
        <v>745</v>
      </c>
      <c r="H162" s="5" t="s">
        <v>572</v>
      </c>
      <c r="I162" s="10" t="s">
        <v>227</v>
      </c>
      <c r="J162" s="10">
        <v>15</v>
      </c>
      <c r="K162" s="5" t="s">
        <v>534</v>
      </c>
      <c r="O162" s="5" t="s">
        <v>495</v>
      </c>
      <c r="P162" s="5" t="s">
        <v>164</v>
      </c>
    </row>
    <row r="163" spans="1:16" x14ac:dyDescent="0.3">
      <c r="A163" s="10">
        <v>162</v>
      </c>
      <c r="B163" s="10" t="str">
        <f>IF('EXISTING SITES'!$B$11=D163,A163,"")</f>
        <v/>
      </c>
      <c r="C163" s="10" t="str">
        <f t="shared" si="8"/>
        <v/>
      </c>
      <c r="D163" s="5" t="s">
        <v>108</v>
      </c>
      <c r="E163" s="5" t="s">
        <v>108</v>
      </c>
      <c r="F163" s="5" t="s">
        <v>382</v>
      </c>
      <c r="G163" s="5" t="s">
        <v>668</v>
      </c>
      <c r="H163" s="5" t="s">
        <v>568</v>
      </c>
      <c r="I163" s="10" t="s">
        <v>200</v>
      </c>
      <c r="J163" s="10">
        <v>0</v>
      </c>
      <c r="K163" s="5" t="s">
        <v>541</v>
      </c>
      <c r="O163" s="5" t="s">
        <v>495</v>
      </c>
      <c r="P163" s="5" t="s">
        <v>165</v>
      </c>
    </row>
    <row r="164" spans="1:16" x14ac:dyDescent="0.3">
      <c r="A164" s="10">
        <v>163</v>
      </c>
      <c r="B164" s="10" t="str">
        <f>IF('EXISTING SITES'!$B$11=D164,A164,"")</f>
        <v/>
      </c>
      <c r="C164" s="10" t="str">
        <f t="shared" si="8"/>
        <v/>
      </c>
      <c r="D164" s="5" t="s">
        <v>109</v>
      </c>
      <c r="E164" s="5" t="s">
        <v>109</v>
      </c>
      <c r="F164" s="5" t="s">
        <v>383</v>
      </c>
      <c r="G164" s="5" t="s">
        <v>669</v>
      </c>
      <c r="H164" s="5" t="s">
        <v>560</v>
      </c>
      <c r="I164" s="10" t="s">
        <v>203</v>
      </c>
      <c r="J164" s="10" t="s">
        <v>560</v>
      </c>
      <c r="K164" s="5" t="s">
        <v>541</v>
      </c>
      <c r="O164" s="5" t="s">
        <v>495</v>
      </c>
      <c r="P164" s="5" t="s">
        <v>166</v>
      </c>
    </row>
    <row r="165" spans="1:16" x14ac:dyDescent="0.3">
      <c r="A165" s="10">
        <v>164</v>
      </c>
      <c r="B165" s="10" t="str">
        <f>IF('EXISTING SITES'!$B$11=D165,A165,"")</f>
        <v/>
      </c>
      <c r="C165" s="10" t="str">
        <f t="shared" si="8"/>
        <v/>
      </c>
      <c r="D165" s="5" t="s">
        <v>502</v>
      </c>
      <c r="E165" s="5" t="s">
        <v>110</v>
      </c>
      <c r="F165" s="5" t="s">
        <v>384</v>
      </c>
      <c r="G165" s="5" t="s">
        <v>672</v>
      </c>
      <c r="H165" s="5" t="s">
        <v>572</v>
      </c>
      <c r="I165" s="10" t="s">
        <v>197</v>
      </c>
      <c r="J165" s="10">
        <v>18</v>
      </c>
      <c r="K165" s="5" t="s">
        <v>550</v>
      </c>
      <c r="O165" s="5" t="s">
        <v>495</v>
      </c>
      <c r="P165" s="5" t="s">
        <v>167</v>
      </c>
    </row>
    <row r="166" spans="1:16" x14ac:dyDescent="0.3">
      <c r="A166" s="10">
        <v>165</v>
      </c>
      <c r="B166" s="10" t="str">
        <f>IF('EXISTING SITES'!$B$11=D166,A166,"")</f>
        <v/>
      </c>
      <c r="C166" s="10" t="str">
        <f t="shared" si="8"/>
        <v/>
      </c>
      <c r="D166" s="5" t="s">
        <v>502</v>
      </c>
      <c r="E166" s="5" t="s">
        <v>110</v>
      </c>
      <c r="F166" s="5" t="s">
        <v>385</v>
      </c>
      <c r="G166" s="5" t="s">
        <v>671</v>
      </c>
      <c r="H166" s="5" t="s">
        <v>572</v>
      </c>
      <c r="I166" s="10" t="s">
        <v>200</v>
      </c>
      <c r="J166" s="10">
        <v>18</v>
      </c>
      <c r="K166" s="5" t="s">
        <v>550</v>
      </c>
      <c r="O166" s="5" t="s">
        <v>495</v>
      </c>
      <c r="P166" s="5" t="s">
        <v>168</v>
      </c>
    </row>
    <row r="167" spans="1:16" x14ac:dyDescent="0.3">
      <c r="A167" s="10">
        <v>166</v>
      </c>
      <c r="B167" s="10" t="str">
        <f>IF('EXISTING SITES'!$B$11=D167,A167,"")</f>
        <v/>
      </c>
      <c r="C167" s="10" t="str">
        <f t="shared" si="8"/>
        <v/>
      </c>
      <c r="D167" s="5" t="s">
        <v>502</v>
      </c>
      <c r="E167" s="5" t="s">
        <v>110</v>
      </c>
      <c r="F167" s="5" t="s">
        <v>386</v>
      </c>
      <c r="G167" s="5" t="s">
        <v>670</v>
      </c>
      <c r="H167" s="5" t="s">
        <v>572</v>
      </c>
      <c r="I167" s="10" t="s">
        <v>198</v>
      </c>
      <c r="J167" s="10">
        <v>18</v>
      </c>
      <c r="K167" s="5" t="s">
        <v>550</v>
      </c>
      <c r="O167" s="5" t="s">
        <v>495</v>
      </c>
      <c r="P167" s="5" t="s">
        <v>169</v>
      </c>
    </row>
    <row r="168" spans="1:16" x14ac:dyDescent="0.3">
      <c r="A168" s="10">
        <v>167</v>
      </c>
      <c r="B168" s="10" t="str">
        <f>IF('EXISTING SITES'!$B$11=D168,A168,"")</f>
        <v/>
      </c>
      <c r="C168" s="10" t="str">
        <f t="shared" si="8"/>
        <v/>
      </c>
      <c r="D168" s="5" t="s">
        <v>553</v>
      </c>
      <c r="E168" s="5" t="s">
        <v>111</v>
      </c>
      <c r="F168" s="5" t="s">
        <v>387</v>
      </c>
      <c r="G168" s="5" t="s">
        <v>673</v>
      </c>
      <c r="H168" s="5" t="s">
        <v>572</v>
      </c>
      <c r="I168" s="10" t="s">
        <v>203</v>
      </c>
      <c r="J168" s="10">
        <v>17</v>
      </c>
      <c r="K168" s="5" t="s">
        <v>550</v>
      </c>
      <c r="O168" s="5" t="s">
        <v>495</v>
      </c>
      <c r="P168" s="5" t="s">
        <v>170</v>
      </c>
    </row>
    <row r="169" spans="1:16" x14ac:dyDescent="0.3">
      <c r="A169" s="10">
        <v>168</v>
      </c>
      <c r="B169" s="10" t="str">
        <f>IF('EXISTING SITES'!$B$11=D169,A169,"")</f>
        <v/>
      </c>
      <c r="C169" s="10" t="str">
        <f t="shared" si="8"/>
        <v/>
      </c>
      <c r="D169" s="5" t="s">
        <v>553</v>
      </c>
      <c r="E169" s="5" t="s">
        <v>112</v>
      </c>
      <c r="F169" s="5" t="s">
        <v>388</v>
      </c>
      <c r="G169" s="5" t="s">
        <v>674</v>
      </c>
      <c r="H169" s="5" t="s">
        <v>568</v>
      </c>
      <c r="I169" s="10" t="s">
        <v>209</v>
      </c>
      <c r="J169" s="10">
        <v>10</v>
      </c>
      <c r="K169" s="5" t="s">
        <v>550</v>
      </c>
      <c r="O169" s="5" t="s">
        <v>495</v>
      </c>
      <c r="P169" s="5" t="s">
        <v>171</v>
      </c>
    </row>
    <row r="170" spans="1:16" x14ac:dyDescent="0.3">
      <c r="A170" s="10">
        <v>169</v>
      </c>
      <c r="B170" s="10" t="str">
        <f>IF('EXISTING SITES'!$B$11=D170,A170,"")</f>
        <v/>
      </c>
      <c r="C170" s="10" t="str">
        <f t="shared" si="8"/>
        <v/>
      </c>
      <c r="D170" s="5" t="s">
        <v>553</v>
      </c>
      <c r="E170" s="5" t="s">
        <v>113</v>
      </c>
      <c r="F170" s="5" t="s">
        <v>389</v>
      </c>
      <c r="G170" s="5" t="s">
        <v>675</v>
      </c>
      <c r="H170" s="5" t="s">
        <v>568</v>
      </c>
      <c r="I170" s="10" t="s">
        <v>204</v>
      </c>
      <c r="J170" s="10">
        <v>10</v>
      </c>
      <c r="K170" s="5" t="s">
        <v>550</v>
      </c>
      <c r="O170" s="5" t="s">
        <v>495</v>
      </c>
      <c r="P170" s="5" t="s">
        <v>172</v>
      </c>
    </row>
    <row r="171" spans="1:16" x14ac:dyDescent="0.3">
      <c r="A171" s="10">
        <v>170</v>
      </c>
      <c r="B171" s="10" t="str">
        <f>IF('EXISTING SITES'!$B$11=D171,A171,"")</f>
        <v/>
      </c>
      <c r="C171" s="10" t="str">
        <f t="shared" si="8"/>
        <v/>
      </c>
      <c r="D171" s="5" t="s">
        <v>553</v>
      </c>
      <c r="E171" s="5" t="s">
        <v>114</v>
      </c>
      <c r="F171" s="5" t="s">
        <v>390</v>
      </c>
      <c r="G171" s="5" t="s">
        <v>677</v>
      </c>
      <c r="H171" s="5" t="s">
        <v>568</v>
      </c>
      <c r="I171" s="10" t="s">
        <v>204</v>
      </c>
      <c r="J171" s="10">
        <v>7</v>
      </c>
      <c r="K171" s="5" t="s">
        <v>550</v>
      </c>
      <c r="O171" s="5" t="s">
        <v>495</v>
      </c>
      <c r="P171" s="5" t="s">
        <v>173</v>
      </c>
    </row>
    <row r="172" spans="1:16" x14ac:dyDescent="0.3">
      <c r="A172" s="10">
        <v>171</v>
      </c>
      <c r="B172" s="10" t="str">
        <f>IF('EXISTING SITES'!$B$11=D172,A172,"")</f>
        <v/>
      </c>
      <c r="C172" s="10" t="str">
        <f t="shared" si="8"/>
        <v/>
      </c>
      <c r="D172" s="5" t="s">
        <v>553</v>
      </c>
      <c r="E172" s="5" t="s">
        <v>114</v>
      </c>
      <c r="F172" s="5" t="s">
        <v>391</v>
      </c>
      <c r="G172" s="5" t="s">
        <v>676</v>
      </c>
      <c r="H172" s="5" t="s">
        <v>568</v>
      </c>
      <c r="I172" s="10" t="s">
        <v>224</v>
      </c>
      <c r="J172" s="10">
        <v>7</v>
      </c>
      <c r="K172" s="5" t="s">
        <v>534</v>
      </c>
      <c r="O172" s="5" t="s">
        <v>495</v>
      </c>
      <c r="P172" s="5" t="s">
        <v>174</v>
      </c>
    </row>
    <row r="173" spans="1:16" x14ac:dyDescent="0.3">
      <c r="A173" s="10">
        <v>172</v>
      </c>
      <c r="B173" s="10" t="str">
        <f>IF('EXISTING SITES'!$B$11=D173,A173,"")</f>
        <v/>
      </c>
      <c r="C173" s="10" t="str">
        <f t="shared" si="8"/>
        <v/>
      </c>
      <c r="D173" s="5" t="s">
        <v>553</v>
      </c>
      <c r="E173" s="5" t="s">
        <v>115</v>
      </c>
      <c r="F173" s="5" t="s">
        <v>392</v>
      </c>
      <c r="G173" s="5" t="s">
        <v>678</v>
      </c>
      <c r="H173" s="5" t="s">
        <v>568</v>
      </c>
      <c r="I173" s="10" t="s">
        <v>200</v>
      </c>
      <c r="J173" s="10">
        <v>5</v>
      </c>
      <c r="K173" s="5" t="s">
        <v>534</v>
      </c>
      <c r="O173" s="5" t="s">
        <v>495</v>
      </c>
      <c r="P173" s="5" t="s">
        <v>175</v>
      </c>
    </row>
    <row r="174" spans="1:16" x14ac:dyDescent="0.3">
      <c r="A174" s="10">
        <v>173</v>
      </c>
      <c r="B174" s="10" t="str">
        <f>IF('EXISTING SITES'!$B$11=D174,A174,"")</f>
        <v/>
      </c>
      <c r="C174" s="10" t="str">
        <f t="shared" si="8"/>
        <v/>
      </c>
      <c r="D174" s="5" t="s">
        <v>553</v>
      </c>
      <c r="E174" s="5" t="s">
        <v>115</v>
      </c>
      <c r="F174" s="5" t="s">
        <v>393</v>
      </c>
      <c r="G174" s="5" t="s">
        <v>843</v>
      </c>
      <c r="H174" s="5" t="s">
        <v>595</v>
      </c>
      <c r="I174" s="10" t="s">
        <v>203</v>
      </c>
      <c r="J174" s="10">
        <v>5</v>
      </c>
      <c r="K174" s="5" t="s">
        <v>550</v>
      </c>
      <c r="O174" s="5" t="s">
        <v>495</v>
      </c>
      <c r="P174" s="5" t="s">
        <v>176</v>
      </c>
    </row>
    <row r="175" spans="1:16" x14ac:dyDescent="0.3">
      <c r="A175" s="10">
        <v>174</v>
      </c>
      <c r="B175" s="10" t="str">
        <f>IF('EXISTING SITES'!$B$11=D175,A175,"")</f>
        <v/>
      </c>
      <c r="C175" s="10" t="str">
        <f t="shared" si="8"/>
        <v/>
      </c>
      <c r="D175" s="5" t="s">
        <v>553</v>
      </c>
      <c r="E175" s="5" t="s">
        <v>116</v>
      </c>
      <c r="F175" s="5" t="s">
        <v>394</v>
      </c>
      <c r="G175" s="5" t="s">
        <v>679</v>
      </c>
      <c r="H175" s="5" t="s">
        <v>595</v>
      </c>
      <c r="I175" s="10" t="s">
        <v>201</v>
      </c>
      <c r="J175" s="10">
        <v>6</v>
      </c>
      <c r="K175" s="5" t="s">
        <v>550</v>
      </c>
      <c r="O175" s="5" t="s">
        <v>495</v>
      </c>
      <c r="P175" s="5" t="s">
        <v>177</v>
      </c>
    </row>
    <row r="176" spans="1:16" x14ac:dyDescent="0.3">
      <c r="A176" s="10">
        <v>175</v>
      </c>
      <c r="B176" s="10" t="str">
        <f>IF('EXISTING SITES'!$B$11=D176,A176,"")</f>
        <v/>
      </c>
      <c r="C176" s="10" t="str">
        <f t="shared" si="8"/>
        <v/>
      </c>
      <c r="D176" s="5" t="s">
        <v>553</v>
      </c>
      <c r="E176" s="5" t="s">
        <v>116</v>
      </c>
      <c r="F176" s="5" t="s">
        <v>395</v>
      </c>
      <c r="G176" s="5" t="s">
        <v>844</v>
      </c>
      <c r="H176" s="5" t="s">
        <v>595</v>
      </c>
      <c r="I176" s="10" t="s">
        <v>199</v>
      </c>
      <c r="J176" s="10">
        <v>6</v>
      </c>
      <c r="K176" s="5" t="s">
        <v>550</v>
      </c>
      <c r="O176" s="5" t="s">
        <v>495</v>
      </c>
      <c r="P176" s="5" t="s">
        <v>178</v>
      </c>
    </row>
    <row r="177" spans="1:16" x14ac:dyDescent="0.3">
      <c r="A177" s="10">
        <v>176</v>
      </c>
      <c r="B177" s="10" t="str">
        <f>IF('EXISTING SITES'!$B$11=D177,A177,"")</f>
        <v/>
      </c>
      <c r="C177" s="10" t="str">
        <f t="shared" si="8"/>
        <v/>
      </c>
      <c r="D177" s="5" t="s">
        <v>553</v>
      </c>
      <c r="E177" s="5" t="s">
        <v>117</v>
      </c>
      <c r="F177" s="5" t="s">
        <v>396</v>
      </c>
      <c r="G177" s="5" t="s">
        <v>845</v>
      </c>
      <c r="H177" s="5" t="s">
        <v>595</v>
      </c>
      <c r="I177" s="10" t="s">
        <v>197</v>
      </c>
      <c r="J177" s="10">
        <v>5</v>
      </c>
      <c r="K177" s="5" t="s">
        <v>550</v>
      </c>
      <c r="O177" s="5" t="s">
        <v>495</v>
      </c>
      <c r="P177" s="5" t="s">
        <v>179</v>
      </c>
    </row>
    <row r="178" spans="1:16" x14ac:dyDescent="0.3">
      <c r="A178" s="10">
        <v>177</v>
      </c>
      <c r="B178" s="10" t="str">
        <f>IF('EXISTING SITES'!$B$11=D178,A178,"")</f>
        <v/>
      </c>
      <c r="C178" s="10" t="str">
        <f t="shared" si="8"/>
        <v/>
      </c>
      <c r="D178" s="5" t="s">
        <v>553</v>
      </c>
      <c r="E178" s="5" t="s">
        <v>117</v>
      </c>
      <c r="F178" s="5" t="s">
        <v>393</v>
      </c>
      <c r="G178" s="5" t="s">
        <v>843</v>
      </c>
      <c r="H178" s="5" t="s">
        <v>595</v>
      </c>
      <c r="I178" s="10" t="s">
        <v>198</v>
      </c>
      <c r="J178" s="10">
        <v>5</v>
      </c>
      <c r="K178" s="5" t="s">
        <v>550</v>
      </c>
      <c r="O178" s="5" t="s">
        <v>495</v>
      </c>
      <c r="P178" s="5" t="s">
        <v>180</v>
      </c>
    </row>
    <row r="179" spans="1:16" x14ac:dyDescent="0.3">
      <c r="A179" s="10">
        <v>178</v>
      </c>
      <c r="B179" s="10" t="str">
        <f>IF('EXISTING SITES'!$B$11=D179,A179,"")</f>
        <v/>
      </c>
      <c r="C179" s="10" t="str">
        <f t="shared" si="8"/>
        <v/>
      </c>
      <c r="D179" s="5" t="s">
        <v>523</v>
      </c>
      <c r="E179" s="5" t="s">
        <v>118</v>
      </c>
      <c r="F179" s="5" t="s">
        <v>397</v>
      </c>
      <c r="G179" s="5" t="s">
        <v>680</v>
      </c>
      <c r="H179" s="5" t="s">
        <v>592</v>
      </c>
      <c r="I179" s="10" t="s">
        <v>198</v>
      </c>
      <c r="J179" s="10" t="s">
        <v>592</v>
      </c>
      <c r="K179" s="5" t="s">
        <v>541</v>
      </c>
      <c r="O179" s="5" t="s">
        <v>181</v>
      </c>
      <c r="P179" s="5" t="s">
        <v>181</v>
      </c>
    </row>
    <row r="180" spans="1:16" x14ac:dyDescent="0.3">
      <c r="A180" s="10">
        <v>179</v>
      </c>
      <c r="B180" s="10" t="str">
        <f>IF('EXISTING SITES'!$B$11=D180,A180,"")</f>
        <v/>
      </c>
      <c r="C180" s="10" t="str">
        <f t="shared" si="8"/>
        <v/>
      </c>
      <c r="D180" s="5" t="s">
        <v>523</v>
      </c>
      <c r="E180" s="5" t="s">
        <v>118</v>
      </c>
      <c r="F180" s="5" t="s">
        <v>398</v>
      </c>
      <c r="G180" s="5" t="s">
        <v>681</v>
      </c>
      <c r="H180" s="5" t="s">
        <v>592</v>
      </c>
      <c r="I180" s="10" t="s">
        <v>197</v>
      </c>
      <c r="J180" s="10" t="s">
        <v>592</v>
      </c>
      <c r="K180" s="5" t="s">
        <v>541</v>
      </c>
      <c r="O180" s="5" t="s">
        <v>496</v>
      </c>
      <c r="P180" s="5" t="s">
        <v>182</v>
      </c>
    </row>
    <row r="181" spans="1:16" x14ac:dyDescent="0.3">
      <c r="A181" s="10">
        <v>180</v>
      </c>
      <c r="B181" s="10" t="str">
        <f>IF('EXISTING SITES'!$B$11=D181,A181,"")</f>
        <v/>
      </c>
      <c r="C181" s="10" t="str">
        <f t="shared" si="8"/>
        <v/>
      </c>
      <c r="D181" s="5" t="s">
        <v>119</v>
      </c>
      <c r="E181" s="5" t="s">
        <v>119</v>
      </c>
      <c r="F181" s="5" t="s">
        <v>399</v>
      </c>
      <c r="G181" s="5" t="s">
        <v>778</v>
      </c>
      <c r="H181" s="5" t="s">
        <v>572</v>
      </c>
      <c r="I181" s="10">
        <v>6</v>
      </c>
      <c r="J181" s="10">
        <v>18</v>
      </c>
      <c r="K181" s="5" t="s">
        <v>550</v>
      </c>
      <c r="O181" s="5" t="s">
        <v>496</v>
      </c>
      <c r="P181" s="5" t="s">
        <v>183</v>
      </c>
    </row>
    <row r="182" spans="1:16" x14ac:dyDescent="0.3">
      <c r="A182" s="10">
        <v>181</v>
      </c>
      <c r="B182" s="10" t="str">
        <f>IF('EXISTING SITES'!$B$11=D182,A182,"")</f>
        <v/>
      </c>
      <c r="C182" s="10" t="str">
        <f t="shared" si="8"/>
        <v/>
      </c>
      <c r="D182" s="5" t="s">
        <v>502</v>
      </c>
      <c r="E182" s="5" t="s">
        <v>120</v>
      </c>
      <c r="F182" s="5" t="s">
        <v>400</v>
      </c>
      <c r="G182" s="5" t="s">
        <v>682</v>
      </c>
      <c r="H182" s="5" t="s">
        <v>572</v>
      </c>
      <c r="I182" s="10" t="s">
        <v>203</v>
      </c>
      <c r="J182" s="10">
        <v>13</v>
      </c>
      <c r="K182" s="5" t="s">
        <v>550</v>
      </c>
      <c r="O182" s="5" t="s">
        <v>184</v>
      </c>
      <c r="P182" s="5" t="s">
        <v>184</v>
      </c>
    </row>
    <row r="183" spans="1:16" x14ac:dyDescent="0.3">
      <c r="A183" s="10">
        <v>182</v>
      </c>
      <c r="B183" s="10" t="str">
        <f>IF('EXISTING SITES'!$B$11=D183,A183,"")</f>
        <v/>
      </c>
      <c r="C183" s="10" t="str">
        <f t="shared" si="8"/>
        <v/>
      </c>
      <c r="D183" s="5" t="s">
        <v>502</v>
      </c>
      <c r="E183" s="5" t="s">
        <v>120</v>
      </c>
      <c r="F183" s="5" t="s">
        <v>288</v>
      </c>
      <c r="G183" s="5" t="s">
        <v>683</v>
      </c>
      <c r="H183" s="5" t="s">
        <v>572</v>
      </c>
      <c r="I183" s="10" t="s">
        <v>200</v>
      </c>
      <c r="J183" s="10">
        <v>13</v>
      </c>
      <c r="K183" s="5" t="s">
        <v>550</v>
      </c>
      <c r="O183" s="5" t="s">
        <v>185</v>
      </c>
      <c r="P183" s="5" t="s">
        <v>185</v>
      </c>
    </row>
    <row r="184" spans="1:16" x14ac:dyDescent="0.3">
      <c r="A184" s="10">
        <v>183</v>
      </c>
      <c r="B184" s="10" t="str">
        <f>IF('EXISTING SITES'!$B$11=D184,A184,"")</f>
        <v/>
      </c>
      <c r="C184" s="10" t="str">
        <f t="shared" si="8"/>
        <v/>
      </c>
      <c r="D184" s="5" t="s">
        <v>502</v>
      </c>
      <c r="E184" s="5" t="s">
        <v>121</v>
      </c>
      <c r="F184" s="5" t="s">
        <v>401</v>
      </c>
      <c r="G184" s="5" t="s">
        <v>685</v>
      </c>
      <c r="H184" s="5" t="s">
        <v>572</v>
      </c>
      <c r="I184" s="10" t="s">
        <v>197</v>
      </c>
      <c r="J184" s="10">
        <v>23</v>
      </c>
      <c r="K184" s="5" t="s">
        <v>550</v>
      </c>
      <c r="O184" s="5" t="s">
        <v>519</v>
      </c>
      <c r="P184" s="5" t="s">
        <v>186</v>
      </c>
    </row>
    <row r="185" spans="1:16" x14ac:dyDescent="0.3">
      <c r="A185" s="10">
        <v>184</v>
      </c>
      <c r="B185" s="10" t="str">
        <f>IF('EXISTING SITES'!$B$11=D185,A185,"")</f>
        <v/>
      </c>
      <c r="C185" s="10" t="str">
        <f t="shared" si="8"/>
        <v/>
      </c>
      <c r="D185" s="5" t="s">
        <v>502</v>
      </c>
      <c r="E185" s="5" t="s">
        <v>121</v>
      </c>
      <c r="F185" s="5" t="s">
        <v>402</v>
      </c>
      <c r="G185" s="5" t="s">
        <v>684</v>
      </c>
      <c r="H185" s="5" t="s">
        <v>572</v>
      </c>
      <c r="I185" s="10" t="s">
        <v>198</v>
      </c>
      <c r="J185" s="10">
        <v>23</v>
      </c>
      <c r="K185" s="5" t="s">
        <v>550</v>
      </c>
      <c r="O185" s="5" t="s">
        <v>519</v>
      </c>
      <c r="P185" s="5" t="s">
        <v>187</v>
      </c>
    </row>
    <row r="186" spans="1:16" x14ac:dyDescent="0.3">
      <c r="A186" s="10">
        <v>185</v>
      </c>
      <c r="B186" s="10" t="str">
        <f>IF('EXISTING SITES'!$B$11=D186,A186,"")</f>
        <v/>
      </c>
      <c r="C186" s="10" t="str">
        <f t="shared" si="8"/>
        <v/>
      </c>
      <c r="D186" s="5" t="s">
        <v>502</v>
      </c>
      <c r="E186" s="5" t="s">
        <v>122</v>
      </c>
      <c r="F186" s="5" t="s">
        <v>403</v>
      </c>
      <c r="G186" s="5" t="s">
        <v>686</v>
      </c>
      <c r="H186" s="5" t="s">
        <v>572</v>
      </c>
      <c r="I186" s="10" t="s">
        <v>198</v>
      </c>
      <c r="J186" s="10">
        <v>18</v>
      </c>
      <c r="K186" s="5" t="s">
        <v>550</v>
      </c>
      <c r="O186" s="5" t="s">
        <v>188</v>
      </c>
      <c r="P186" s="5" t="s">
        <v>188</v>
      </c>
    </row>
    <row r="187" spans="1:16" x14ac:dyDescent="0.3">
      <c r="A187" s="10">
        <v>186</v>
      </c>
      <c r="B187" s="10" t="str">
        <f>IF('EXISTING SITES'!$B$11=D187,A187,"")</f>
        <v/>
      </c>
      <c r="C187" s="10" t="str">
        <f t="shared" si="8"/>
        <v/>
      </c>
      <c r="D187" s="5" t="s">
        <v>502</v>
      </c>
      <c r="E187" s="5" t="s">
        <v>122</v>
      </c>
      <c r="F187" s="5" t="s">
        <v>404</v>
      </c>
      <c r="G187" s="5" t="s">
        <v>687</v>
      </c>
      <c r="H187" s="5" t="s">
        <v>572</v>
      </c>
      <c r="I187" s="10" t="s">
        <v>197</v>
      </c>
      <c r="J187" s="10">
        <v>18</v>
      </c>
      <c r="K187" s="5" t="s">
        <v>550</v>
      </c>
      <c r="O187" s="5" t="s">
        <v>189</v>
      </c>
      <c r="P187" s="5" t="s">
        <v>189</v>
      </c>
    </row>
    <row r="188" spans="1:16" x14ac:dyDescent="0.3">
      <c r="A188" s="10">
        <v>187</v>
      </c>
      <c r="B188" s="10" t="str">
        <f>IF('EXISTING SITES'!$B$11=D188,A188,"")</f>
        <v/>
      </c>
      <c r="C188" s="10" t="str">
        <f t="shared" si="8"/>
        <v/>
      </c>
      <c r="D188" s="5" t="s">
        <v>502</v>
      </c>
      <c r="E188" s="5" t="s">
        <v>123</v>
      </c>
      <c r="F188" s="5" t="s">
        <v>405</v>
      </c>
      <c r="G188" s="5" t="s">
        <v>688</v>
      </c>
      <c r="H188" s="5" t="s">
        <v>572</v>
      </c>
      <c r="I188" s="10" t="s">
        <v>200</v>
      </c>
      <c r="J188" s="10">
        <v>23</v>
      </c>
      <c r="K188" s="5" t="s">
        <v>550</v>
      </c>
      <c r="O188" s="5" t="s">
        <v>190</v>
      </c>
      <c r="P188" s="5" t="s">
        <v>190</v>
      </c>
    </row>
    <row r="189" spans="1:16" x14ac:dyDescent="0.3">
      <c r="A189" s="10">
        <v>188</v>
      </c>
      <c r="B189" s="10" t="str">
        <f>IF('EXISTING SITES'!$B$11=D189,A189,"")</f>
        <v/>
      </c>
      <c r="C189" s="10" t="str">
        <f t="shared" si="8"/>
        <v/>
      </c>
      <c r="D189" s="5" t="s">
        <v>502</v>
      </c>
      <c r="E189" s="5" t="s">
        <v>123</v>
      </c>
      <c r="F189" s="5" t="s">
        <v>406</v>
      </c>
      <c r="G189" s="5" t="s">
        <v>846</v>
      </c>
      <c r="H189" s="5" t="s">
        <v>572</v>
      </c>
      <c r="I189" s="10" t="s">
        <v>203</v>
      </c>
      <c r="J189" s="10">
        <v>23</v>
      </c>
      <c r="K189" s="5" t="s">
        <v>550</v>
      </c>
      <c r="O189" s="5" t="s">
        <v>494</v>
      </c>
      <c r="P189" s="5" t="s">
        <v>191</v>
      </c>
    </row>
    <row r="190" spans="1:16" x14ac:dyDescent="0.3">
      <c r="A190" s="10">
        <v>189</v>
      </c>
      <c r="B190" s="10" t="str">
        <f>IF('EXISTING SITES'!$B$11=D190,A190,"")</f>
        <v/>
      </c>
      <c r="C190" s="10" t="str">
        <f t="shared" si="8"/>
        <v/>
      </c>
      <c r="D190" s="5" t="s">
        <v>505</v>
      </c>
      <c r="E190" s="5" t="s">
        <v>124</v>
      </c>
      <c r="F190" s="5" t="s">
        <v>407</v>
      </c>
      <c r="G190" s="5" t="s">
        <v>689</v>
      </c>
      <c r="H190" s="5" t="s">
        <v>572</v>
      </c>
      <c r="I190" s="10" t="s">
        <v>209</v>
      </c>
      <c r="J190" s="10">
        <v>17</v>
      </c>
      <c r="K190" s="5" t="s">
        <v>541</v>
      </c>
      <c r="O190" s="5" t="s">
        <v>502</v>
      </c>
      <c r="P190" s="5" t="s">
        <v>192</v>
      </c>
    </row>
    <row r="191" spans="1:16" x14ac:dyDescent="0.3">
      <c r="A191" s="10">
        <v>190</v>
      </c>
      <c r="B191" s="10" t="str">
        <f>IF('EXISTING SITES'!$B$11=D191,A191,"")</f>
        <v/>
      </c>
      <c r="C191" s="10" t="str">
        <f t="shared" si="8"/>
        <v/>
      </c>
      <c r="D191" s="5" t="s">
        <v>125</v>
      </c>
      <c r="E191" s="5" t="s">
        <v>125</v>
      </c>
      <c r="F191" s="5" t="s">
        <v>408</v>
      </c>
      <c r="G191" s="5" t="s">
        <v>847</v>
      </c>
      <c r="H191" s="5" t="s">
        <v>568</v>
      </c>
      <c r="I191" s="10">
        <v>9</v>
      </c>
      <c r="J191" s="10">
        <v>7</v>
      </c>
      <c r="K191" s="5" t="s">
        <v>534</v>
      </c>
      <c r="O191" s="5" t="s">
        <v>516</v>
      </c>
      <c r="P191" s="5" t="s">
        <v>193</v>
      </c>
    </row>
    <row r="192" spans="1:16" x14ac:dyDescent="0.3">
      <c r="A192" s="10">
        <v>191</v>
      </c>
      <c r="B192" s="10" t="str">
        <f>IF('EXISTING SITES'!$B$11=D192,A192,"")</f>
        <v/>
      </c>
      <c r="C192" s="10" t="str">
        <f t="shared" si="8"/>
        <v/>
      </c>
      <c r="D192" s="5" t="s">
        <v>125</v>
      </c>
      <c r="E192" s="5" t="s">
        <v>125</v>
      </c>
      <c r="F192" s="5" t="s">
        <v>409</v>
      </c>
      <c r="G192" s="5" t="s">
        <v>848</v>
      </c>
      <c r="H192" s="5" t="s">
        <v>568</v>
      </c>
      <c r="I192" s="10" t="s">
        <v>205</v>
      </c>
      <c r="J192" s="10">
        <v>7</v>
      </c>
      <c r="K192" s="5" t="s">
        <v>541</v>
      </c>
      <c r="O192" s="5" t="s">
        <v>516</v>
      </c>
      <c r="P192" s="5" t="s">
        <v>194</v>
      </c>
    </row>
    <row r="193" spans="1:16" x14ac:dyDescent="0.3">
      <c r="A193" s="10">
        <v>192</v>
      </c>
      <c r="B193" s="10" t="str">
        <f>IF('EXISTING SITES'!$B$11=D193,A193,"")</f>
        <v/>
      </c>
      <c r="C193" s="10" t="str">
        <f t="shared" si="8"/>
        <v/>
      </c>
      <c r="D193" s="5" t="s">
        <v>506</v>
      </c>
      <c r="E193" s="5" t="s">
        <v>126</v>
      </c>
      <c r="F193" s="5" t="s">
        <v>410</v>
      </c>
      <c r="G193" s="5" t="s">
        <v>779</v>
      </c>
      <c r="H193" s="5" t="s">
        <v>595</v>
      </c>
      <c r="I193" s="10" t="s">
        <v>206</v>
      </c>
      <c r="J193" s="10">
        <v>1</v>
      </c>
      <c r="K193" s="5" t="s">
        <v>550</v>
      </c>
      <c r="O193" s="5" t="s">
        <v>516</v>
      </c>
      <c r="P193" s="5" t="s">
        <v>195</v>
      </c>
    </row>
    <row r="194" spans="1:16" x14ac:dyDescent="0.3">
      <c r="A194" s="10">
        <v>193</v>
      </c>
      <c r="B194" s="10" t="str">
        <f>IF('EXISTING SITES'!$B$11=D194,A194,"")</f>
        <v/>
      </c>
      <c r="C194" s="10" t="str">
        <f t="shared" si="8"/>
        <v/>
      </c>
      <c r="D194" s="5" t="s">
        <v>506</v>
      </c>
      <c r="E194" s="5" t="s">
        <v>127</v>
      </c>
      <c r="F194" s="5" t="s">
        <v>411</v>
      </c>
      <c r="G194" s="5" t="s">
        <v>849</v>
      </c>
      <c r="H194" s="5" t="s">
        <v>595</v>
      </c>
      <c r="I194" s="10" t="s">
        <v>206</v>
      </c>
      <c r="J194" s="10">
        <v>1</v>
      </c>
      <c r="K194" s="5" t="s">
        <v>550</v>
      </c>
      <c r="O194" s="5" t="s">
        <v>516</v>
      </c>
      <c r="P194" s="5" t="s">
        <v>196</v>
      </c>
    </row>
    <row r="195" spans="1:16" x14ac:dyDescent="0.3">
      <c r="A195" s="10">
        <v>194</v>
      </c>
      <c r="B195" s="10" t="str">
        <f>IF('EXISTING SITES'!$B$11=D195,A195,"")</f>
        <v/>
      </c>
      <c r="C195" s="10" t="str">
        <f t="shared" ref="C195:C258" si="9">IFERROR(SMALL($B$2:$B$298,A195),"")</f>
        <v/>
      </c>
      <c r="D195" s="5" t="s">
        <v>128</v>
      </c>
      <c r="E195" s="5" t="s">
        <v>128</v>
      </c>
      <c r="F195" s="5" t="s">
        <v>412</v>
      </c>
      <c r="G195" s="5" t="s">
        <v>850</v>
      </c>
      <c r="H195" s="5" t="s">
        <v>737</v>
      </c>
      <c r="I195" s="10" t="s">
        <v>206</v>
      </c>
      <c r="J195" s="10">
        <v>29</v>
      </c>
      <c r="K195" s="5" t="s">
        <v>534</v>
      </c>
      <c r="O195" s="5" t="s">
        <v>504</v>
      </c>
      <c r="P195" s="5" t="s">
        <v>758</v>
      </c>
    </row>
    <row r="196" spans="1:16" x14ac:dyDescent="0.3">
      <c r="A196" s="10">
        <v>195</v>
      </c>
      <c r="B196" s="10" t="str">
        <f>IF('EXISTING SITES'!$B$11=D196,A196,"")</f>
        <v/>
      </c>
      <c r="C196" s="10" t="str">
        <f t="shared" si="9"/>
        <v/>
      </c>
      <c r="D196" s="5" t="s">
        <v>129</v>
      </c>
      <c r="E196" s="5" t="s">
        <v>129</v>
      </c>
      <c r="F196" s="5" t="s">
        <v>413</v>
      </c>
      <c r="G196" s="5" t="s">
        <v>851</v>
      </c>
      <c r="H196" s="5" t="s">
        <v>737</v>
      </c>
      <c r="I196" s="10" t="s">
        <v>205</v>
      </c>
      <c r="J196" s="10">
        <v>24</v>
      </c>
      <c r="K196" s="5" t="s">
        <v>534</v>
      </c>
      <c r="O196" s="5" t="s">
        <v>504</v>
      </c>
      <c r="P196" s="5" t="s">
        <v>759</v>
      </c>
    </row>
    <row r="197" spans="1:16" x14ac:dyDescent="0.3">
      <c r="A197" s="10">
        <v>196</v>
      </c>
      <c r="B197" s="10" t="str">
        <f>IF('EXISTING SITES'!$B$11=D197,A197,"")</f>
        <v/>
      </c>
      <c r="C197" s="10" t="str">
        <f t="shared" si="9"/>
        <v/>
      </c>
      <c r="D197" s="5" t="s">
        <v>130</v>
      </c>
      <c r="E197" s="5" t="s">
        <v>130</v>
      </c>
      <c r="F197" s="5" t="s">
        <v>414</v>
      </c>
      <c r="G197" s="5" t="s">
        <v>852</v>
      </c>
      <c r="H197" s="5" t="s">
        <v>690</v>
      </c>
      <c r="I197" s="10" t="s">
        <v>200</v>
      </c>
      <c r="J197" s="10" t="s">
        <v>690</v>
      </c>
      <c r="K197" s="5" t="s">
        <v>541</v>
      </c>
      <c r="O197" s="5" t="s">
        <v>495</v>
      </c>
      <c r="P197" s="5" t="s">
        <v>760</v>
      </c>
    </row>
    <row r="198" spans="1:16" x14ac:dyDescent="0.3">
      <c r="A198" s="10">
        <v>197</v>
      </c>
      <c r="B198" s="10" t="str">
        <f>IF('EXISTING SITES'!$B$11=D198,A198,"")</f>
        <v/>
      </c>
      <c r="C198" s="10" t="str">
        <f t="shared" si="9"/>
        <v/>
      </c>
      <c r="D198" s="5" t="s">
        <v>131</v>
      </c>
      <c r="E198" s="5" t="s">
        <v>131</v>
      </c>
      <c r="F198" s="5" t="s">
        <v>415</v>
      </c>
      <c r="G198" s="5" t="s">
        <v>691</v>
      </c>
      <c r="H198" s="5" t="s">
        <v>572</v>
      </c>
      <c r="I198" s="10" t="s">
        <v>200</v>
      </c>
      <c r="J198" s="10">
        <v>17</v>
      </c>
      <c r="K198" s="5" t="s">
        <v>550</v>
      </c>
      <c r="O198" s="5" t="s">
        <v>495</v>
      </c>
      <c r="P198" s="5" t="s">
        <v>761</v>
      </c>
    </row>
    <row r="199" spans="1:16" x14ac:dyDescent="0.3">
      <c r="A199" s="10">
        <v>198</v>
      </c>
      <c r="B199" s="10" t="str">
        <f>IF('EXISTING SITES'!$B$11=D199,A199,"")</f>
        <v/>
      </c>
      <c r="C199" s="10" t="str">
        <f t="shared" si="9"/>
        <v/>
      </c>
      <c r="D199" s="5" t="s">
        <v>132</v>
      </c>
      <c r="E199" s="5" t="s">
        <v>132</v>
      </c>
      <c r="F199" s="5" t="s">
        <v>416</v>
      </c>
      <c r="G199" s="5" t="s">
        <v>853</v>
      </c>
      <c r="H199" s="5" t="s">
        <v>568</v>
      </c>
      <c r="I199" s="10" t="s">
        <v>200</v>
      </c>
      <c r="J199" s="10">
        <v>12</v>
      </c>
      <c r="K199" s="5" t="s">
        <v>550</v>
      </c>
      <c r="O199" s="5" t="s">
        <v>495</v>
      </c>
      <c r="P199" s="5" t="s">
        <v>762</v>
      </c>
    </row>
    <row r="200" spans="1:16" x14ac:dyDescent="0.3">
      <c r="A200" s="10">
        <v>199</v>
      </c>
      <c r="B200" s="10" t="str">
        <f>IF('EXISTING SITES'!$B$11=D200,A200,"")</f>
        <v/>
      </c>
      <c r="C200" s="10" t="str">
        <f t="shared" si="9"/>
        <v/>
      </c>
      <c r="D200" s="5" t="s">
        <v>133</v>
      </c>
      <c r="E200" s="5" t="s">
        <v>133</v>
      </c>
      <c r="F200" s="5" t="s">
        <v>417</v>
      </c>
      <c r="G200" s="5" t="s">
        <v>786</v>
      </c>
      <c r="H200" s="5" t="s">
        <v>568</v>
      </c>
      <c r="I200" s="10" t="s">
        <v>200</v>
      </c>
      <c r="J200" s="10">
        <v>10</v>
      </c>
      <c r="K200" s="5" t="s">
        <v>550</v>
      </c>
      <c r="O200" s="5" t="s">
        <v>495</v>
      </c>
      <c r="P200" s="5" t="s">
        <v>763</v>
      </c>
    </row>
    <row r="201" spans="1:16" x14ac:dyDescent="0.3">
      <c r="A201" s="10">
        <v>200</v>
      </c>
      <c r="B201" s="10" t="str">
        <f>IF('EXISTING SITES'!$B$11=D201,A201,"")</f>
        <v/>
      </c>
      <c r="C201" s="10" t="str">
        <f t="shared" si="9"/>
        <v/>
      </c>
      <c r="D201" s="5" t="s">
        <v>134</v>
      </c>
      <c r="E201" s="5" t="s">
        <v>134</v>
      </c>
      <c r="F201" s="5" t="s">
        <v>417</v>
      </c>
      <c r="G201" s="5" t="s">
        <v>786</v>
      </c>
      <c r="H201" s="5" t="s">
        <v>568</v>
      </c>
      <c r="I201" s="10" t="s">
        <v>200</v>
      </c>
      <c r="J201" s="10">
        <v>10</v>
      </c>
      <c r="K201" s="5" t="s">
        <v>550</v>
      </c>
      <c r="O201" s="5" t="s">
        <v>495</v>
      </c>
      <c r="P201" s="5" t="s">
        <v>764</v>
      </c>
    </row>
    <row r="202" spans="1:16" x14ac:dyDescent="0.3">
      <c r="A202" s="10">
        <v>201</v>
      </c>
      <c r="B202" s="10" t="str">
        <f>IF('EXISTING SITES'!$B$11=D202,A202,"")</f>
        <v/>
      </c>
      <c r="C202" s="10" t="str">
        <f t="shared" si="9"/>
        <v/>
      </c>
      <c r="D202" s="5" t="s">
        <v>135</v>
      </c>
      <c r="E202" s="5" t="s">
        <v>135</v>
      </c>
      <c r="F202" s="5" t="s">
        <v>418</v>
      </c>
      <c r="G202" s="5" t="s">
        <v>854</v>
      </c>
      <c r="H202" s="5" t="s">
        <v>692</v>
      </c>
      <c r="I202" s="10" t="s">
        <v>219</v>
      </c>
      <c r="J202" s="10">
        <v>31</v>
      </c>
      <c r="K202" s="5" t="s">
        <v>541</v>
      </c>
      <c r="O202" s="5" t="s">
        <v>495</v>
      </c>
      <c r="P202" s="5" t="s">
        <v>765</v>
      </c>
    </row>
    <row r="203" spans="1:16" x14ac:dyDescent="0.3">
      <c r="A203" s="10">
        <v>202</v>
      </c>
      <c r="B203" s="10" t="str">
        <f>IF('EXISTING SITES'!$B$11=D203,A203,"")</f>
        <v/>
      </c>
      <c r="C203" s="10" t="str">
        <f t="shared" si="9"/>
        <v/>
      </c>
      <c r="D203" s="5" t="s">
        <v>135</v>
      </c>
      <c r="E203" s="5" t="s">
        <v>135</v>
      </c>
      <c r="F203" s="5" t="s">
        <v>419</v>
      </c>
      <c r="G203" s="5" t="s">
        <v>780</v>
      </c>
      <c r="H203" s="5" t="s">
        <v>692</v>
      </c>
      <c r="I203" s="10" t="s">
        <v>215</v>
      </c>
      <c r="J203" s="10">
        <v>31</v>
      </c>
      <c r="K203" s="5" t="s">
        <v>541</v>
      </c>
      <c r="O203" s="5" t="s">
        <v>495</v>
      </c>
      <c r="P203" s="5" t="s">
        <v>766</v>
      </c>
    </row>
    <row r="204" spans="1:16" x14ac:dyDescent="0.3">
      <c r="A204" s="10">
        <v>203</v>
      </c>
      <c r="B204" s="10" t="str">
        <f>IF('EXISTING SITES'!$B$11=D204,A204,"")</f>
        <v/>
      </c>
      <c r="C204" s="10" t="str">
        <f t="shared" si="9"/>
        <v/>
      </c>
      <c r="D204" s="5" t="s">
        <v>135</v>
      </c>
      <c r="E204" s="5" t="s">
        <v>135</v>
      </c>
      <c r="F204" s="5" t="s">
        <v>420</v>
      </c>
      <c r="G204" s="5" t="s">
        <v>693</v>
      </c>
      <c r="H204" s="5" t="s">
        <v>692</v>
      </c>
      <c r="I204" s="10" t="s">
        <v>228</v>
      </c>
      <c r="J204" s="10">
        <v>31</v>
      </c>
      <c r="K204" s="5" t="s">
        <v>541</v>
      </c>
      <c r="O204" s="5" t="s">
        <v>502</v>
      </c>
      <c r="P204" s="5" t="s">
        <v>767</v>
      </c>
    </row>
    <row r="205" spans="1:16" x14ac:dyDescent="0.3">
      <c r="A205" s="10">
        <v>204</v>
      </c>
      <c r="B205" s="10" t="str">
        <f>IF('EXISTING SITES'!$B$11=D205,A205,"")</f>
        <v/>
      </c>
      <c r="C205" s="10" t="str">
        <f t="shared" si="9"/>
        <v/>
      </c>
      <c r="D205" s="5" t="s">
        <v>136</v>
      </c>
      <c r="E205" s="5" t="s">
        <v>136</v>
      </c>
      <c r="F205" s="5" t="s">
        <v>421</v>
      </c>
      <c r="G205" s="5" t="s">
        <v>694</v>
      </c>
      <c r="H205" s="5" t="s">
        <v>595</v>
      </c>
      <c r="I205" s="10" t="s">
        <v>205</v>
      </c>
      <c r="J205" s="10">
        <v>2</v>
      </c>
      <c r="K205" s="5" t="s">
        <v>541</v>
      </c>
      <c r="O205" s="5" t="s">
        <v>552</v>
      </c>
      <c r="P205" s="5" t="s">
        <v>552</v>
      </c>
    </row>
    <row r="206" spans="1:16" x14ac:dyDescent="0.3">
      <c r="A206" s="10">
        <v>205</v>
      </c>
      <c r="B206" s="10" t="str">
        <f>IF('EXISTING SITES'!$B$11=D206,A206,"")</f>
        <v/>
      </c>
      <c r="C206" s="10" t="str">
        <f t="shared" si="9"/>
        <v/>
      </c>
      <c r="D206" s="5" t="s">
        <v>509</v>
      </c>
      <c r="E206" s="5" t="s">
        <v>137</v>
      </c>
      <c r="F206" s="5" t="s">
        <v>422</v>
      </c>
      <c r="G206" s="5" t="s">
        <v>695</v>
      </c>
      <c r="H206" s="5" t="s">
        <v>568</v>
      </c>
      <c r="I206" s="10" t="s">
        <v>229</v>
      </c>
      <c r="J206" s="10">
        <v>12</v>
      </c>
      <c r="K206" s="5" t="s">
        <v>550</v>
      </c>
      <c r="O206" s="5" t="s">
        <v>513</v>
      </c>
      <c r="P206" s="5" t="s">
        <v>768</v>
      </c>
    </row>
    <row r="207" spans="1:16" x14ac:dyDescent="0.3">
      <c r="A207" s="10">
        <v>206</v>
      </c>
      <c r="B207" s="10" t="str">
        <f>IF('EXISTING SITES'!$B$11=D207,A207,"")</f>
        <v/>
      </c>
      <c r="C207" s="10" t="str">
        <f t="shared" si="9"/>
        <v/>
      </c>
      <c r="D207" s="5" t="s">
        <v>509</v>
      </c>
      <c r="E207" s="5" t="s">
        <v>138</v>
      </c>
      <c r="F207" s="5" t="s">
        <v>328</v>
      </c>
      <c r="G207" s="5" t="s">
        <v>696</v>
      </c>
      <c r="H207" s="5" t="s">
        <v>595</v>
      </c>
      <c r="I207" s="10" t="s">
        <v>229</v>
      </c>
      <c r="J207" s="10">
        <v>4</v>
      </c>
      <c r="K207" s="5" t="s">
        <v>550</v>
      </c>
      <c r="O207" s="5" t="s">
        <v>517</v>
      </c>
      <c r="P207" s="5" t="s">
        <v>769</v>
      </c>
    </row>
    <row r="208" spans="1:16" x14ac:dyDescent="0.3">
      <c r="A208" s="10">
        <v>207</v>
      </c>
      <c r="B208" s="10" t="str">
        <f>IF('EXISTING SITES'!$B$11=D208,A208,"")</f>
        <v/>
      </c>
      <c r="C208" s="10" t="str">
        <f t="shared" si="9"/>
        <v/>
      </c>
      <c r="D208" s="5" t="s">
        <v>502</v>
      </c>
      <c r="E208" s="5" t="s">
        <v>139</v>
      </c>
      <c r="F208" s="5" t="s">
        <v>423</v>
      </c>
      <c r="G208" s="5" t="s">
        <v>697</v>
      </c>
      <c r="H208" s="5" t="s">
        <v>572</v>
      </c>
      <c r="I208" s="10" t="s">
        <v>197</v>
      </c>
      <c r="J208" s="10">
        <v>18</v>
      </c>
      <c r="K208" s="5" t="s">
        <v>550</v>
      </c>
      <c r="O208" s="5" t="s">
        <v>551</v>
      </c>
      <c r="P208" s="5" t="s">
        <v>551</v>
      </c>
    </row>
    <row r="209" spans="1:11" x14ac:dyDescent="0.3">
      <c r="A209" s="10">
        <v>208</v>
      </c>
      <c r="B209" s="10" t="str">
        <f>IF('EXISTING SITES'!$B$11=D209,A209,"")</f>
        <v/>
      </c>
      <c r="C209" s="10" t="str">
        <f t="shared" si="9"/>
        <v/>
      </c>
      <c r="D209" s="5" t="s">
        <v>502</v>
      </c>
      <c r="E209" s="5" t="s">
        <v>139</v>
      </c>
      <c r="F209" s="5" t="s">
        <v>424</v>
      </c>
      <c r="G209" s="5" t="s">
        <v>855</v>
      </c>
      <c r="H209" s="5" t="s">
        <v>572</v>
      </c>
      <c r="I209" s="10" t="s">
        <v>209</v>
      </c>
      <c r="J209" s="10">
        <v>18</v>
      </c>
      <c r="K209" s="5" t="s">
        <v>550</v>
      </c>
    </row>
    <row r="210" spans="1:11" x14ac:dyDescent="0.3">
      <c r="A210" s="10">
        <v>209</v>
      </c>
      <c r="B210" s="10" t="str">
        <f>IF('EXISTING SITES'!$B$11=D210,A210,"")</f>
        <v/>
      </c>
      <c r="C210" s="10" t="str">
        <f t="shared" si="9"/>
        <v/>
      </c>
      <c r="D210" s="5" t="s">
        <v>515</v>
      </c>
      <c r="E210" s="5" t="s">
        <v>140</v>
      </c>
      <c r="F210" s="5" t="s">
        <v>531</v>
      </c>
      <c r="G210" s="5" t="s">
        <v>699</v>
      </c>
      <c r="H210" s="5" t="s">
        <v>737</v>
      </c>
      <c r="I210" s="10" t="s">
        <v>206</v>
      </c>
      <c r="J210" s="10">
        <v>30</v>
      </c>
      <c r="K210" s="5" t="s">
        <v>541</v>
      </c>
    </row>
    <row r="211" spans="1:11" x14ac:dyDescent="0.3">
      <c r="A211" s="10">
        <v>210</v>
      </c>
      <c r="B211" s="10" t="str">
        <f>IF('EXISTING SITES'!$B$11=D211,A211,"")</f>
        <v/>
      </c>
      <c r="C211" s="10" t="str">
        <f t="shared" si="9"/>
        <v/>
      </c>
      <c r="D211" s="5" t="s">
        <v>515</v>
      </c>
      <c r="E211" s="5" t="s">
        <v>140</v>
      </c>
      <c r="F211" s="5" t="s">
        <v>425</v>
      </c>
      <c r="G211" s="5" t="s">
        <v>698</v>
      </c>
      <c r="H211" s="5" t="s">
        <v>737</v>
      </c>
      <c r="I211" s="10" t="s">
        <v>205</v>
      </c>
      <c r="J211" s="10">
        <v>30</v>
      </c>
      <c r="K211" s="5" t="s">
        <v>541</v>
      </c>
    </row>
    <row r="212" spans="1:11" x14ac:dyDescent="0.3">
      <c r="A212" s="10">
        <v>211</v>
      </c>
      <c r="B212" s="10" t="str">
        <f>IF('EXISTING SITES'!$B$11=D212,A212,"")</f>
        <v/>
      </c>
      <c r="C212" s="10" t="str">
        <f t="shared" si="9"/>
        <v/>
      </c>
      <c r="D212" s="5" t="s">
        <v>515</v>
      </c>
      <c r="E212" s="5" t="s">
        <v>141</v>
      </c>
      <c r="F212" s="5" t="s">
        <v>426</v>
      </c>
      <c r="G212" s="5" t="s">
        <v>700</v>
      </c>
      <c r="H212" s="5" t="s">
        <v>737</v>
      </c>
      <c r="I212" s="10" t="s">
        <v>198</v>
      </c>
      <c r="J212" s="10">
        <v>27</v>
      </c>
      <c r="K212" s="5" t="s">
        <v>541</v>
      </c>
    </row>
    <row r="213" spans="1:11" x14ac:dyDescent="0.3">
      <c r="A213" s="10">
        <v>212</v>
      </c>
      <c r="B213" s="10" t="str">
        <f>IF('EXISTING SITES'!$B$11=D213,A213,"")</f>
        <v/>
      </c>
      <c r="C213" s="10" t="str">
        <f t="shared" si="9"/>
        <v/>
      </c>
      <c r="D213" s="5" t="s">
        <v>142</v>
      </c>
      <c r="E213" s="5" t="s">
        <v>142</v>
      </c>
      <c r="F213" s="5" t="s">
        <v>427</v>
      </c>
      <c r="G213" s="5" t="s">
        <v>781</v>
      </c>
      <c r="H213" s="5" t="s">
        <v>572</v>
      </c>
      <c r="I213" s="10" t="s">
        <v>203</v>
      </c>
      <c r="J213" s="10">
        <v>15</v>
      </c>
      <c r="K213" s="5" t="s">
        <v>541</v>
      </c>
    </row>
    <row r="214" spans="1:11" x14ac:dyDescent="0.3">
      <c r="A214" s="10">
        <v>213</v>
      </c>
      <c r="B214" s="10" t="str">
        <f>IF('EXISTING SITES'!$B$11=D214,A214,"")</f>
        <v/>
      </c>
      <c r="C214" s="10" t="str">
        <f t="shared" si="9"/>
        <v/>
      </c>
      <c r="D214" s="5" t="s">
        <v>143</v>
      </c>
      <c r="E214" s="5" t="s">
        <v>143</v>
      </c>
      <c r="F214" s="5" t="s">
        <v>428</v>
      </c>
      <c r="G214" s="5" t="s">
        <v>701</v>
      </c>
      <c r="H214" s="5" t="s">
        <v>560</v>
      </c>
      <c r="I214" s="10" t="s">
        <v>199</v>
      </c>
      <c r="J214" s="10" t="s">
        <v>560</v>
      </c>
      <c r="K214" s="5" t="s">
        <v>541</v>
      </c>
    </row>
    <row r="215" spans="1:11" x14ac:dyDescent="0.3">
      <c r="A215" s="10">
        <v>214</v>
      </c>
      <c r="B215" s="10" t="str">
        <f>IF('EXISTING SITES'!$B$11=D215,A215,"")</f>
        <v/>
      </c>
      <c r="C215" s="10" t="str">
        <f t="shared" si="9"/>
        <v/>
      </c>
      <c r="D215" s="5" t="s">
        <v>496</v>
      </c>
      <c r="E215" s="5" t="s">
        <v>144</v>
      </c>
      <c r="F215" s="5" t="s">
        <v>429</v>
      </c>
      <c r="G215" s="5" t="s">
        <v>702</v>
      </c>
      <c r="H215" s="5" t="s">
        <v>646</v>
      </c>
      <c r="I215" s="10" t="s">
        <v>198</v>
      </c>
      <c r="J215" s="10" t="s">
        <v>646</v>
      </c>
      <c r="K215" s="5" t="s">
        <v>541</v>
      </c>
    </row>
    <row r="216" spans="1:11" x14ac:dyDescent="0.3">
      <c r="A216" s="10">
        <v>215</v>
      </c>
      <c r="B216" s="10" t="str">
        <f>IF('EXISTING SITES'!$B$11=D216,A216,"")</f>
        <v/>
      </c>
      <c r="C216" s="10" t="str">
        <f t="shared" si="9"/>
        <v/>
      </c>
      <c r="D216" s="5" t="s">
        <v>145</v>
      </c>
      <c r="E216" s="5" t="s">
        <v>145</v>
      </c>
      <c r="F216" s="5" t="s">
        <v>430</v>
      </c>
      <c r="G216" s="5" t="s">
        <v>782</v>
      </c>
      <c r="H216" s="5" t="s">
        <v>703</v>
      </c>
      <c r="I216" s="10" t="s">
        <v>219</v>
      </c>
      <c r="J216" s="10" t="s">
        <v>703</v>
      </c>
      <c r="K216" s="5" t="s">
        <v>541</v>
      </c>
    </row>
    <row r="217" spans="1:11" x14ac:dyDescent="0.3">
      <c r="A217" s="10">
        <v>216</v>
      </c>
      <c r="B217" s="10" t="str">
        <f>IF('EXISTING SITES'!$B$11=D217,A217,"")</f>
        <v/>
      </c>
      <c r="C217" s="10" t="str">
        <f t="shared" si="9"/>
        <v/>
      </c>
      <c r="D217" s="5" t="s">
        <v>145</v>
      </c>
      <c r="E217" s="5" t="s">
        <v>145</v>
      </c>
      <c r="F217" s="5" t="s">
        <v>431</v>
      </c>
      <c r="G217" s="5" t="s">
        <v>856</v>
      </c>
      <c r="H217" s="5" t="s">
        <v>703</v>
      </c>
      <c r="I217" s="10" t="s">
        <v>227</v>
      </c>
      <c r="J217" s="10" t="s">
        <v>703</v>
      </c>
      <c r="K217" s="5" t="s">
        <v>541</v>
      </c>
    </row>
    <row r="218" spans="1:11" x14ac:dyDescent="0.3">
      <c r="A218" s="10">
        <v>217</v>
      </c>
      <c r="B218" s="10" t="str">
        <f>IF('EXISTING SITES'!$B$11=D218,A218,"")</f>
        <v/>
      </c>
      <c r="C218" s="10" t="str">
        <f t="shared" si="9"/>
        <v/>
      </c>
      <c r="D218" s="5" t="s">
        <v>146</v>
      </c>
      <c r="E218" s="5" t="s">
        <v>146</v>
      </c>
      <c r="F218" s="5" t="s">
        <v>432</v>
      </c>
      <c r="G218" s="5" t="s">
        <v>704</v>
      </c>
      <c r="H218" s="5" t="s">
        <v>595</v>
      </c>
      <c r="I218" s="10" t="s">
        <v>206</v>
      </c>
      <c r="J218" s="10">
        <v>3</v>
      </c>
      <c r="K218" s="5" t="s">
        <v>534</v>
      </c>
    </row>
    <row r="219" spans="1:11" x14ac:dyDescent="0.3">
      <c r="A219" s="10">
        <v>218</v>
      </c>
      <c r="B219" s="10" t="str">
        <f>IF('EXISTING SITES'!$B$11=D219,A219,"")</f>
        <v/>
      </c>
      <c r="C219" s="10" t="str">
        <f t="shared" si="9"/>
        <v/>
      </c>
      <c r="D219" s="5" t="s">
        <v>147</v>
      </c>
      <c r="E219" s="5" t="s">
        <v>147</v>
      </c>
      <c r="F219" s="5" t="s">
        <v>433</v>
      </c>
      <c r="G219" s="5" t="s">
        <v>705</v>
      </c>
      <c r="H219" s="5" t="s">
        <v>560</v>
      </c>
      <c r="I219" s="10" t="s">
        <v>203</v>
      </c>
      <c r="J219" s="10" t="s">
        <v>560</v>
      </c>
      <c r="K219" s="5" t="s">
        <v>541</v>
      </c>
    </row>
    <row r="220" spans="1:11" x14ac:dyDescent="0.3">
      <c r="A220" s="10">
        <v>219</v>
      </c>
      <c r="B220" s="10" t="str">
        <f>IF('EXISTING SITES'!$B$11=D220,A220,"")</f>
        <v/>
      </c>
      <c r="C220" s="10" t="str">
        <f t="shared" si="9"/>
        <v/>
      </c>
      <c r="D220" s="5" t="s">
        <v>554</v>
      </c>
      <c r="E220" s="5" t="s">
        <v>148</v>
      </c>
      <c r="F220" s="5" t="s">
        <v>434</v>
      </c>
      <c r="G220" s="5" t="s">
        <v>857</v>
      </c>
      <c r="H220" s="5" t="s">
        <v>568</v>
      </c>
      <c r="I220" s="10" t="s">
        <v>206</v>
      </c>
      <c r="J220" s="10">
        <v>7</v>
      </c>
      <c r="K220" s="5" t="s">
        <v>534</v>
      </c>
    </row>
    <row r="221" spans="1:11" x14ac:dyDescent="0.3">
      <c r="A221" s="10">
        <v>220</v>
      </c>
      <c r="B221" s="10" t="str">
        <f>IF('EXISTING SITES'!$B$11=D221,A221,"")</f>
        <v/>
      </c>
      <c r="C221" s="10" t="str">
        <f t="shared" si="9"/>
        <v/>
      </c>
      <c r="D221" s="5" t="s">
        <v>554</v>
      </c>
      <c r="E221" s="5" t="s">
        <v>874</v>
      </c>
      <c r="F221" s="5" t="s">
        <v>435</v>
      </c>
      <c r="G221" s="5" t="s">
        <v>858</v>
      </c>
      <c r="H221" s="5" t="s">
        <v>595</v>
      </c>
      <c r="I221" s="10" t="s">
        <v>209</v>
      </c>
      <c r="J221" s="10">
        <v>5</v>
      </c>
      <c r="K221" s="5" t="s">
        <v>534</v>
      </c>
    </row>
    <row r="222" spans="1:11" x14ac:dyDescent="0.3">
      <c r="A222" s="10">
        <v>221</v>
      </c>
      <c r="B222" s="10" t="str">
        <f>IF('EXISTING SITES'!$B$11=D222,A222,"")</f>
        <v/>
      </c>
      <c r="C222" s="10" t="str">
        <f t="shared" si="9"/>
        <v/>
      </c>
      <c r="D222" s="5" t="s">
        <v>495</v>
      </c>
      <c r="E222" s="5" t="s">
        <v>150</v>
      </c>
      <c r="F222" s="5" t="s">
        <v>436</v>
      </c>
      <c r="G222" s="5" t="s">
        <v>706</v>
      </c>
      <c r="H222" s="5" t="s">
        <v>572</v>
      </c>
      <c r="I222" s="10" t="s">
        <v>203</v>
      </c>
      <c r="J222" s="10">
        <v>14</v>
      </c>
      <c r="K222" s="5" t="s">
        <v>550</v>
      </c>
    </row>
    <row r="223" spans="1:11" x14ac:dyDescent="0.3">
      <c r="A223" s="10">
        <v>222</v>
      </c>
      <c r="B223" s="10" t="str">
        <f>IF('EXISTING SITES'!$B$11=D223,A223,"")</f>
        <v/>
      </c>
      <c r="C223" s="10" t="str">
        <f t="shared" si="9"/>
        <v/>
      </c>
      <c r="D223" s="5" t="s">
        <v>495</v>
      </c>
      <c r="E223" s="5" t="s">
        <v>151</v>
      </c>
      <c r="F223" s="5" t="s">
        <v>437</v>
      </c>
      <c r="G223" s="5" t="s">
        <v>707</v>
      </c>
      <c r="H223" s="5" t="s">
        <v>572</v>
      </c>
      <c r="I223" s="10" t="s">
        <v>198</v>
      </c>
      <c r="J223" s="10">
        <v>14</v>
      </c>
      <c r="K223" s="5" t="s">
        <v>550</v>
      </c>
    </row>
    <row r="224" spans="1:11" x14ac:dyDescent="0.3">
      <c r="A224" s="10">
        <v>223</v>
      </c>
      <c r="B224" s="10" t="str">
        <f>IF('EXISTING SITES'!$B$11=D224,A224,"")</f>
        <v/>
      </c>
      <c r="C224" s="10" t="str">
        <f t="shared" si="9"/>
        <v/>
      </c>
      <c r="D224" s="5" t="s">
        <v>495</v>
      </c>
      <c r="E224" s="5" t="s">
        <v>152</v>
      </c>
      <c r="F224" s="5" t="s">
        <v>438</v>
      </c>
      <c r="G224" s="5" t="s">
        <v>859</v>
      </c>
      <c r="H224" s="5" t="s">
        <v>572</v>
      </c>
      <c r="I224" s="10" t="s">
        <v>204</v>
      </c>
      <c r="J224" s="10">
        <v>16</v>
      </c>
      <c r="K224" s="5" t="s">
        <v>550</v>
      </c>
    </row>
    <row r="225" spans="1:11" x14ac:dyDescent="0.3">
      <c r="A225" s="10">
        <v>224</v>
      </c>
      <c r="B225" s="10" t="str">
        <f>IF('EXISTING SITES'!$B$11=D225,A225,"")</f>
        <v/>
      </c>
      <c r="C225" s="10" t="str">
        <f t="shared" si="9"/>
        <v/>
      </c>
      <c r="D225" s="5" t="s">
        <v>495</v>
      </c>
      <c r="E225" s="5" t="s">
        <v>153</v>
      </c>
      <c r="F225" s="5" t="s">
        <v>439</v>
      </c>
      <c r="G225" s="5" t="s">
        <v>708</v>
      </c>
      <c r="H225" s="5" t="s">
        <v>572</v>
      </c>
      <c r="I225" s="10" t="s">
        <v>198</v>
      </c>
      <c r="J225" s="10">
        <v>21</v>
      </c>
      <c r="K225" s="5" t="s">
        <v>550</v>
      </c>
    </row>
    <row r="226" spans="1:11" x14ac:dyDescent="0.3">
      <c r="A226" s="10">
        <v>225</v>
      </c>
      <c r="B226" s="10" t="str">
        <f>IF('EXISTING SITES'!$B$11=D226,A226,"")</f>
        <v/>
      </c>
      <c r="C226" s="10" t="str">
        <f t="shared" si="9"/>
        <v/>
      </c>
      <c r="D226" s="5" t="s">
        <v>495</v>
      </c>
      <c r="E226" s="5" t="s">
        <v>154</v>
      </c>
      <c r="F226" s="5" t="s">
        <v>440</v>
      </c>
      <c r="G226" s="5" t="s">
        <v>710</v>
      </c>
      <c r="H226" s="5" t="s">
        <v>572</v>
      </c>
      <c r="I226" s="10" t="s">
        <v>198</v>
      </c>
      <c r="J226" s="10">
        <v>22</v>
      </c>
      <c r="K226" s="5" t="s">
        <v>550</v>
      </c>
    </row>
    <row r="227" spans="1:11" x14ac:dyDescent="0.3">
      <c r="A227" s="10">
        <v>226</v>
      </c>
      <c r="B227" s="10" t="str">
        <f>IF('EXISTING SITES'!$B$11=D227,A227,"")</f>
        <v/>
      </c>
      <c r="C227" s="10" t="str">
        <f t="shared" si="9"/>
        <v/>
      </c>
      <c r="D227" s="5" t="s">
        <v>495</v>
      </c>
      <c r="E227" s="5" t="s">
        <v>154</v>
      </c>
      <c r="F227" s="5" t="s">
        <v>441</v>
      </c>
      <c r="G227" s="5" t="s">
        <v>709</v>
      </c>
      <c r="H227" s="5" t="s">
        <v>572</v>
      </c>
      <c r="I227" s="10" t="s">
        <v>204</v>
      </c>
      <c r="J227" s="10">
        <v>22</v>
      </c>
      <c r="K227" s="5" t="s">
        <v>534</v>
      </c>
    </row>
    <row r="228" spans="1:11" x14ac:dyDescent="0.3">
      <c r="A228" s="10">
        <v>227</v>
      </c>
      <c r="B228" s="10" t="str">
        <f>IF('EXISTING SITES'!$B$11=D228,A228,"")</f>
        <v/>
      </c>
      <c r="C228" s="10" t="str">
        <f t="shared" si="9"/>
        <v/>
      </c>
      <c r="D228" s="5" t="s">
        <v>495</v>
      </c>
      <c r="E228" s="5" t="s">
        <v>155</v>
      </c>
      <c r="F228" s="5" t="s">
        <v>442</v>
      </c>
      <c r="G228" s="5" t="s">
        <v>711</v>
      </c>
      <c r="H228" s="5" t="s">
        <v>568</v>
      </c>
      <c r="I228" s="10" t="s">
        <v>198</v>
      </c>
      <c r="J228" s="10">
        <v>7</v>
      </c>
      <c r="K228" s="5" t="s">
        <v>550</v>
      </c>
    </row>
    <row r="229" spans="1:11" x14ac:dyDescent="0.3">
      <c r="A229" s="10">
        <v>228</v>
      </c>
      <c r="B229" s="10" t="str">
        <f>IF('EXISTING SITES'!$B$11=D229,A229,"")</f>
        <v/>
      </c>
      <c r="C229" s="10" t="str">
        <f t="shared" si="9"/>
        <v/>
      </c>
      <c r="D229" s="5" t="s">
        <v>495</v>
      </c>
      <c r="E229" s="5" t="s">
        <v>156</v>
      </c>
      <c r="F229" s="5" t="s">
        <v>443</v>
      </c>
      <c r="G229" s="5" t="s">
        <v>712</v>
      </c>
      <c r="H229" s="5" t="s">
        <v>568</v>
      </c>
      <c r="I229" s="10" t="s">
        <v>197</v>
      </c>
      <c r="J229" s="10">
        <v>9</v>
      </c>
      <c r="K229" s="5" t="s">
        <v>550</v>
      </c>
    </row>
    <row r="230" spans="1:11" x14ac:dyDescent="0.3">
      <c r="A230" s="10">
        <v>229</v>
      </c>
      <c r="B230" s="10" t="str">
        <f>IF('EXISTING SITES'!$B$11=D230,A230,"")</f>
        <v/>
      </c>
      <c r="C230" s="10" t="str">
        <f t="shared" si="9"/>
        <v/>
      </c>
      <c r="D230" s="5" t="s">
        <v>495</v>
      </c>
      <c r="E230" s="5" t="s">
        <v>156</v>
      </c>
      <c r="F230" s="5" t="s">
        <v>444</v>
      </c>
      <c r="G230" s="5" t="s">
        <v>860</v>
      </c>
      <c r="H230" s="5" t="s">
        <v>568</v>
      </c>
      <c r="I230" s="10" t="s">
        <v>198</v>
      </c>
      <c r="J230" s="10">
        <v>9</v>
      </c>
      <c r="K230" s="5" t="s">
        <v>550</v>
      </c>
    </row>
    <row r="231" spans="1:11" x14ac:dyDescent="0.3">
      <c r="A231" s="10">
        <v>230</v>
      </c>
      <c r="B231" s="10" t="str">
        <f>IF('EXISTING SITES'!$B$11=D231,A231,"")</f>
        <v/>
      </c>
      <c r="C231" s="10" t="str">
        <f t="shared" si="9"/>
        <v/>
      </c>
      <c r="D231" s="5" t="s">
        <v>495</v>
      </c>
      <c r="E231" s="5" t="s">
        <v>157</v>
      </c>
      <c r="F231" s="5" t="s">
        <v>445</v>
      </c>
      <c r="G231" s="5" t="s">
        <v>713</v>
      </c>
      <c r="H231" s="5" t="s">
        <v>568</v>
      </c>
      <c r="I231" s="10" t="s">
        <v>198</v>
      </c>
      <c r="J231" s="10">
        <v>9</v>
      </c>
      <c r="K231" s="5" t="s">
        <v>550</v>
      </c>
    </row>
    <row r="232" spans="1:11" x14ac:dyDescent="0.3">
      <c r="A232" s="10">
        <v>231</v>
      </c>
      <c r="B232" s="10" t="str">
        <f>IF('EXISTING SITES'!$B$11=D232,A232,"")</f>
        <v/>
      </c>
      <c r="C232" s="10" t="str">
        <f t="shared" si="9"/>
        <v/>
      </c>
      <c r="D232" s="5" t="s">
        <v>495</v>
      </c>
      <c r="E232" s="5" t="s">
        <v>157</v>
      </c>
      <c r="F232" s="5" t="s">
        <v>446</v>
      </c>
      <c r="G232" s="5" t="s">
        <v>714</v>
      </c>
      <c r="H232" s="5" t="s">
        <v>568</v>
      </c>
      <c r="I232" s="10" t="s">
        <v>197</v>
      </c>
      <c r="J232" s="10">
        <v>9</v>
      </c>
      <c r="K232" s="5" t="s">
        <v>550</v>
      </c>
    </row>
    <row r="233" spans="1:11" x14ac:dyDescent="0.3">
      <c r="A233" s="10">
        <v>232</v>
      </c>
      <c r="B233" s="10" t="str">
        <f>IF('EXISTING SITES'!$B$11=D233,A233,"")</f>
        <v/>
      </c>
      <c r="C233" s="10" t="str">
        <f t="shared" si="9"/>
        <v/>
      </c>
      <c r="D233" s="5" t="s">
        <v>495</v>
      </c>
      <c r="E233" s="5" t="s">
        <v>158</v>
      </c>
      <c r="F233" s="5" t="s">
        <v>447</v>
      </c>
      <c r="G233" s="5" t="s">
        <v>715</v>
      </c>
      <c r="H233" s="5" t="s">
        <v>568</v>
      </c>
      <c r="I233" s="10" t="s">
        <v>198</v>
      </c>
      <c r="J233" s="10">
        <v>8</v>
      </c>
      <c r="K233" s="5" t="s">
        <v>550</v>
      </c>
    </row>
    <row r="234" spans="1:11" x14ac:dyDescent="0.3">
      <c r="A234" s="10">
        <v>233</v>
      </c>
      <c r="B234" s="10" t="str">
        <f>IF('EXISTING SITES'!$B$11=D234,A234,"")</f>
        <v/>
      </c>
      <c r="C234" s="10" t="str">
        <f t="shared" si="9"/>
        <v/>
      </c>
      <c r="D234" s="5" t="s">
        <v>495</v>
      </c>
      <c r="E234" s="5" t="s">
        <v>159</v>
      </c>
      <c r="F234" s="5" t="s">
        <v>448</v>
      </c>
      <c r="G234" s="5" t="s">
        <v>716</v>
      </c>
      <c r="H234" s="5" t="s">
        <v>572</v>
      </c>
      <c r="I234" s="10" t="s">
        <v>198</v>
      </c>
      <c r="J234" s="10">
        <v>32</v>
      </c>
      <c r="K234" s="5" t="s">
        <v>534</v>
      </c>
    </row>
    <row r="235" spans="1:11" x14ac:dyDescent="0.3">
      <c r="A235" s="10">
        <v>234</v>
      </c>
      <c r="B235" s="10" t="str">
        <f>IF('EXISTING SITES'!$B$11=D235,A235,"")</f>
        <v/>
      </c>
      <c r="C235" s="10" t="str">
        <f t="shared" si="9"/>
        <v/>
      </c>
      <c r="D235" s="5" t="s">
        <v>495</v>
      </c>
      <c r="E235" s="5" t="s">
        <v>160</v>
      </c>
      <c r="F235" s="5" t="s">
        <v>449</v>
      </c>
      <c r="G235" s="5" t="s">
        <v>861</v>
      </c>
      <c r="H235" s="5" t="s">
        <v>572</v>
      </c>
      <c r="I235" s="10" t="s">
        <v>198</v>
      </c>
      <c r="J235" s="10">
        <v>15</v>
      </c>
      <c r="K235" s="5" t="s">
        <v>550</v>
      </c>
    </row>
    <row r="236" spans="1:11" x14ac:dyDescent="0.3">
      <c r="A236" s="10">
        <v>235</v>
      </c>
      <c r="B236" s="10" t="str">
        <f>IF('EXISTING SITES'!$B$11=D236,A236,"")</f>
        <v/>
      </c>
      <c r="C236" s="10" t="str">
        <f t="shared" si="9"/>
        <v/>
      </c>
      <c r="D236" s="5" t="s">
        <v>495</v>
      </c>
      <c r="E236" s="5" t="s">
        <v>161</v>
      </c>
      <c r="F236" s="5" t="s">
        <v>450</v>
      </c>
      <c r="G236" s="5" t="s">
        <v>718</v>
      </c>
      <c r="H236" s="5" t="s">
        <v>572</v>
      </c>
      <c r="I236" s="10" t="s">
        <v>197</v>
      </c>
      <c r="J236" s="10">
        <v>17</v>
      </c>
      <c r="K236" s="5" t="s">
        <v>550</v>
      </c>
    </row>
    <row r="237" spans="1:11" x14ac:dyDescent="0.3">
      <c r="A237" s="10">
        <v>236</v>
      </c>
      <c r="B237" s="10" t="str">
        <f>IF('EXISTING SITES'!$B$11=D237,A237,"")</f>
        <v/>
      </c>
      <c r="C237" s="10" t="str">
        <f t="shared" si="9"/>
        <v/>
      </c>
      <c r="D237" s="5" t="s">
        <v>495</v>
      </c>
      <c r="E237" s="5" t="s">
        <v>161</v>
      </c>
      <c r="F237" s="5" t="s">
        <v>451</v>
      </c>
      <c r="G237" s="5" t="s">
        <v>717</v>
      </c>
      <c r="H237" s="5" t="s">
        <v>572</v>
      </c>
      <c r="I237" s="10" t="s">
        <v>198</v>
      </c>
      <c r="J237" s="10">
        <v>17</v>
      </c>
      <c r="K237" s="5" t="s">
        <v>550</v>
      </c>
    </row>
    <row r="238" spans="1:11" x14ac:dyDescent="0.3">
      <c r="A238" s="10">
        <v>237</v>
      </c>
      <c r="B238" s="10" t="str">
        <f>IF('EXISTING SITES'!$B$11=D238,A238,"")</f>
        <v/>
      </c>
      <c r="C238" s="10" t="str">
        <f t="shared" si="9"/>
        <v/>
      </c>
      <c r="D238" s="5" t="s">
        <v>495</v>
      </c>
      <c r="E238" s="5" t="s">
        <v>162</v>
      </c>
      <c r="F238" s="5" t="s">
        <v>452</v>
      </c>
      <c r="G238" s="5" t="s">
        <v>862</v>
      </c>
      <c r="H238" s="5" t="s">
        <v>737</v>
      </c>
      <c r="I238" s="10" t="s">
        <v>206</v>
      </c>
      <c r="J238" s="10">
        <v>27</v>
      </c>
      <c r="K238" s="5" t="s">
        <v>550</v>
      </c>
    </row>
    <row r="239" spans="1:11" x14ac:dyDescent="0.3">
      <c r="A239" s="10">
        <v>238</v>
      </c>
      <c r="B239" s="10" t="str">
        <f>IF('EXISTING SITES'!$B$11=D239,A239,"")</f>
        <v/>
      </c>
      <c r="C239" s="10" t="str">
        <f t="shared" si="9"/>
        <v/>
      </c>
      <c r="D239" s="5" t="s">
        <v>495</v>
      </c>
      <c r="E239" s="5" t="s">
        <v>163</v>
      </c>
      <c r="F239" s="5" t="s">
        <v>453</v>
      </c>
      <c r="G239" s="5" t="s">
        <v>719</v>
      </c>
      <c r="H239" s="5" t="s">
        <v>572</v>
      </c>
      <c r="I239" s="10" t="s">
        <v>198</v>
      </c>
      <c r="J239" s="10">
        <v>17</v>
      </c>
      <c r="K239" s="5" t="s">
        <v>534</v>
      </c>
    </row>
    <row r="240" spans="1:11" x14ac:dyDescent="0.3">
      <c r="A240" s="10">
        <v>239</v>
      </c>
      <c r="B240" s="10" t="str">
        <f>IF('EXISTING SITES'!$B$11=D240,A240,"")</f>
        <v/>
      </c>
      <c r="C240" s="10" t="str">
        <f t="shared" si="9"/>
        <v/>
      </c>
      <c r="D240" s="5" t="s">
        <v>495</v>
      </c>
      <c r="E240" s="5" t="s">
        <v>164</v>
      </c>
      <c r="F240" s="5" t="s">
        <v>454</v>
      </c>
      <c r="G240" s="5" t="s">
        <v>720</v>
      </c>
      <c r="H240" s="5" t="s">
        <v>572</v>
      </c>
      <c r="I240" s="10" t="s">
        <v>198</v>
      </c>
      <c r="J240" s="10">
        <v>13</v>
      </c>
      <c r="K240" s="5" t="s">
        <v>550</v>
      </c>
    </row>
    <row r="241" spans="1:11" x14ac:dyDescent="0.3">
      <c r="A241" s="10">
        <v>240</v>
      </c>
      <c r="B241" s="10" t="str">
        <f>IF('EXISTING SITES'!$B$11=D241,A241,"")</f>
        <v/>
      </c>
      <c r="C241" s="10" t="str">
        <f t="shared" si="9"/>
        <v/>
      </c>
      <c r="D241" s="5" t="s">
        <v>495</v>
      </c>
      <c r="E241" s="5" t="s">
        <v>165</v>
      </c>
      <c r="F241" s="5" t="s">
        <v>455</v>
      </c>
      <c r="G241" s="5" t="s">
        <v>725</v>
      </c>
      <c r="H241" s="5" t="s">
        <v>595</v>
      </c>
      <c r="I241" s="10" t="s">
        <v>200</v>
      </c>
      <c r="J241" s="10">
        <v>3</v>
      </c>
      <c r="K241" s="5" t="s">
        <v>550</v>
      </c>
    </row>
    <row r="242" spans="1:11" x14ac:dyDescent="0.3">
      <c r="A242" s="10">
        <v>241</v>
      </c>
      <c r="B242" s="10" t="str">
        <f>IF('EXISTING SITES'!$B$11=D242,A242,"")</f>
        <v/>
      </c>
      <c r="C242" s="10" t="str">
        <f t="shared" si="9"/>
        <v/>
      </c>
      <c r="D242" s="5" t="s">
        <v>495</v>
      </c>
      <c r="E242" s="5" t="s">
        <v>165</v>
      </c>
      <c r="F242" s="5" t="s">
        <v>456</v>
      </c>
      <c r="G242" s="5" t="s">
        <v>722</v>
      </c>
      <c r="H242" s="5" t="s">
        <v>595</v>
      </c>
      <c r="I242" s="10" t="s">
        <v>197</v>
      </c>
      <c r="J242" s="10">
        <v>3</v>
      </c>
      <c r="K242" s="5" t="s">
        <v>550</v>
      </c>
    </row>
    <row r="243" spans="1:11" x14ac:dyDescent="0.3">
      <c r="A243" s="10">
        <v>242</v>
      </c>
      <c r="B243" s="10" t="str">
        <f>IF('EXISTING SITES'!$B$11=D243,A243,"")</f>
        <v/>
      </c>
      <c r="C243" s="10" t="str">
        <f t="shared" si="9"/>
        <v/>
      </c>
      <c r="D243" s="5" t="s">
        <v>495</v>
      </c>
      <c r="E243" s="5" t="s">
        <v>165</v>
      </c>
      <c r="F243" s="5" t="s">
        <v>457</v>
      </c>
      <c r="G243" s="5" t="s">
        <v>721</v>
      </c>
      <c r="H243" s="5" t="s">
        <v>595</v>
      </c>
      <c r="I243" s="10" t="s">
        <v>198</v>
      </c>
      <c r="J243" s="10">
        <v>3</v>
      </c>
      <c r="K243" s="5" t="s">
        <v>550</v>
      </c>
    </row>
    <row r="244" spans="1:11" x14ac:dyDescent="0.3">
      <c r="A244" s="10">
        <v>243</v>
      </c>
      <c r="B244" s="10" t="str">
        <f>IF('EXISTING SITES'!$B$11=D244,A244,"")</f>
        <v/>
      </c>
      <c r="C244" s="10" t="str">
        <f t="shared" si="9"/>
        <v/>
      </c>
      <c r="D244" s="5" t="s">
        <v>495</v>
      </c>
      <c r="E244" s="5" t="s">
        <v>166</v>
      </c>
      <c r="F244" s="5" t="s">
        <v>458</v>
      </c>
      <c r="G244" s="5" t="s">
        <v>724</v>
      </c>
      <c r="H244" s="5" t="s">
        <v>595</v>
      </c>
      <c r="I244" s="10" t="s">
        <v>230</v>
      </c>
      <c r="J244" s="10">
        <v>5</v>
      </c>
      <c r="K244" s="5" t="s">
        <v>550</v>
      </c>
    </row>
    <row r="245" spans="1:11" x14ac:dyDescent="0.3">
      <c r="A245" s="10">
        <v>244</v>
      </c>
      <c r="B245" s="10" t="str">
        <f>IF('EXISTING SITES'!$B$11=D245,A245,"")</f>
        <v/>
      </c>
      <c r="C245" s="10" t="str">
        <f t="shared" si="9"/>
        <v/>
      </c>
      <c r="D245" s="5" t="s">
        <v>495</v>
      </c>
      <c r="E245" s="5" t="s">
        <v>166</v>
      </c>
      <c r="F245" s="5" t="s">
        <v>459</v>
      </c>
      <c r="G245" s="5" t="s">
        <v>723</v>
      </c>
      <c r="H245" s="5" t="s">
        <v>595</v>
      </c>
      <c r="I245" s="10" t="s">
        <v>200</v>
      </c>
      <c r="J245" s="10">
        <v>5</v>
      </c>
      <c r="K245" s="5" t="s">
        <v>550</v>
      </c>
    </row>
    <row r="246" spans="1:11" x14ac:dyDescent="0.3">
      <c r="A246" s="10">
        <v>245</v>
      </c>
      <c r="B246" s="10" t="str">
        <f>IF('EXISTING SITES'!$B$11=D246,A246,"")</f>
        <v/>
      </c>
      <c r="C246" s="10" t="str">
        <f t="shared" si="9"/>
        <v/>
      </c>
      <c r="D246" s="5" t="s">
        <v>495</v>
      </c>
      <c r="E246" s="5" t="s">
        <v>167</v>
      </c>
      <c r="F246" s="5" t="s">
        <v>460</v>
      </c>
      <c r="G246" s="5" t="s">
        <v>727</v>
      </c>
      <c r="H246" s="5" t="s">
        <v>595</v>
      </c>
      <c r="I246" s="10" t="s">
        <v>200</v>
      </c>
      <c r="J246" s="10">
        <v>2</v>
      </c>
      <c r="K246" s="5" t="s">
        <v>550</v>
      </c>
    </row>
    <row r="247" spans="1:11" x14ac:dyDescent="0.3">
      <c r="A247" s="10">
        <v>246</v>
      </c>
      <c r="B247" s="10" t="str">
        <f>IF('EXISTING SITES'!$B$11=D247,A247,"")</f>
        <v/>
      </c>
      <c r="C247" s="10" t="str">
        <f t="shared" si="9"/>
        <v/>
      </c>
      <c r="D247" s="5" t="s">
        <v>495</v>
      </c>
      <c r="E247" s="5" t="s">
        <v>167</v>
      </c>
      <c r="F247" s="5" t="s">
        <v>461</v>
      </c>
      <c r="G247" s="5" t="s">
        <v>726</v>
      </c>
      <c r="H247" s="5" t="s">
        <v>595</v>
      </c>
      <c r="I247" s="10" t="s">
        <v>198</v>
      </c>
      <c r="J247" s="10">
        <v>2</v>
      </c>
      <c r="K247" s="5" t="s">
        <v>550</v>
      </c>
    </row>
    <row r="248" spans="1:11" x14ac:dyDescent="0.3">
      <c r="A248" s="10">
        <v>247</v>
      </c>
      <c r="B248" s="10" t="str">
        <f>IF('EXISTING SITES'!$B$11=D248,A248,"")</f>
        <v/>
      </c>
      <c r="C248" s="10" t="str">
        <f t="shared" si="9"/>
        <v/>
      </c>
      <c r="D248" s="5" t="s">
        <v>495</v>
      </c>
      <c r="E248" s="5" t="s">
        <v>168</v>
      </c>
      <c r="F248" s="5" t="s">
        <v>462</v>
      </c>
      <c r="G248" s="5" t="s">
        <v>728</v>
      </c>
      <c r="H248" s="5" t="s">
        <v>595</v>
      </c>
      <c r="I248" s="10" t="s">
        <v>198</v>
      </c>
      <c r="J248" s="10">
        <v>4</v>
      </c>
      <c r="K248" s="5" t="s">
        <v>550</v>
      </c>
    </row>
    <row r="249" spans="1:11" x14ac:dyDescent="0.3">
      <c r="A249" s="10">
        <v>248</v>
      </c>
      <c r="B249" s="10" t="str">
        <f>IF('EXISTING SITES'!$B$11=D249,A249,"")</f>
        <v/>
      </c>
      <c r="C249" s="10" t="str">
        <f t="shared" si="9"/>
        <v/>
      </c>
      <c r="D249" s="5" t="s">
        <v>495</v>
      </c>
      <c r="E249" s="5" t="s">
        <v>169</v>
      </c>
      <c r="F249" s="5" t="s">
        <v>463</v>
      </c>
      <c r="G249" s="5" t="s">
        <v>730</v>
      </c>
      <c r="H249" s="5" t="s">
        <v>595</v>
      </c>
      <c r="I249" s="10" t="s">
        <v>197</v>
      </c>
      <c r="J249" s="10">
        <v>5</v>
      </c>
      <c r="K249" s="5" t="s">
        <v>550</v>
      </c>
    </row>
    <row r="250" spans="1:11" x14ac:dyDescent="0.3">
      <c r="A250" s="10">
        <v>249</v>
      </c>
      <c r="B250" s="10" t="str">
        <f>IF('EXISTING SITES'!$B$11=D250,A250,"")</f>
        <v/>
      </c>
      <c r="C250" s="10" t="str">
        <f t="shared" si="9"/>
        <v/>
      </c>
      <c r="D250" s="5" t="s">
        <v>495</v>
      </c>
      <c r="E250" s="5" t="s">
        <v>169</v>
      </c>
      <c r="F250" s="5" t="s">
        <v>464</v>
      </c>
      <c r="G250" s="5" t="s">
        <v>729</v>
      </c>
      <c r="H250" s="5" t="s">
        <v>595</v>
      </c>
      <c r="I250" s="10" t="s">
        <v>198</v>
      </c>
      <c r="J250" s="10">
        <v>5</v>
      </c>
      <c r="K250" s="5" t="s">
        <v>550</v>
      </c>
    </row>
    <row r="251" spans="1:11" x14ac:dyDescent="0.3">
      <c r="A251" s="10">
        <v>250</v>
      </c>
      <c r="B251" s="10" t="str">
        <f>IF('EXISTING SITES'!$B$11=D251,A251,"")</f>
        <v/>
      </c>
      <c r="C251" s="10" t="str">
        <f t="shared" si="9"/>
        <v/>
      </c>
      <c r="D251" s="5" t="s">
        <v>495</v>
      </c>
      <c r="E251" s="5" t="s">
        <v>170</v>
      </c>
      <c r="F251" s="5" t="s">
        <v>465</v>
      </c>
      <c r="G251" s="5" t="s">
        <v>731</v>
      </c>
      <c r="H251" s="5" t="s">
        <v>595</v>
      </c>
      <c r="I251" s="10" t="s">
        <v>198</v>
      </c>
      <c r="J251" s="10">
        <v>5</v>
      </c>
      <c r="K251" s="5" t="s">
        <v>534</v>
      </c>
    </row>
    <row r="252" spans="1:11" x14ac:dyDescent="0.3">
      <c r="A252" s="10">
        <v>251</v>
      </c>
      <c r="B252" s="10" t="str">
        <f>IF('EXISTING SITES'!$B$11=D252,A252,"")</f>
        <v/>
      </c>
      <c r="C252" s="10" t="str">
        <f t="shared" si="9"/>
        <v/>
      </c>
      <c r="D252" s="5" t="s">
        <v>495</v>
      </c>
      <c r="E252" s="5" t="s">
        <v>171</v>
      </c>
      <c r="F252" s="5" t="s">
        <v>466</v>
      </c>
      <c r="G252" s="5" t="s">
        <v>732</v>
      </c>
      <c r="H252" s="5" t="s">
        <v>595</v>
      </c>
      <c r="I252" s="10" t="s">
        <v>198</v>
      </c>
      <c r="J252" s="10">
        <v>2</v>
      </c>
      <c r="K252" s="5" t="s">
        <v>550</v>
      </c>
    </row>
    <row r="253" spans="1:11" x14ac:dyDescent="0.3">
      <c r="A253" s="10">
        <v>252</v>
      </c>
      <c r="B253" s="10" t="str">
        <f>IF('EXISTING SITES'!$B$11=D253,A253,"")</f>
        <v/>
      </c>
      <c r="C253" s="10" t="str">
        <f t="shared" si="9"/>
        <v/>
      </c>
      <c r="D253" s="5" t="s">
        <v>495</v>
      </c>
      <c r="E253" s="5" t="s">
        <v>172</v>
      </c>
      <c r="F253" s="5" t="s">
        <v>467</v>
      </c>
      <c r="G253" s="5" t="s">
        <v>733</v>
      </c>
      <c r="H253" s="5" t="s">
        <v>595</v>
      </c>
      <c r="I253" s="10" t="s">
        <v>198</v>
      </c>
      <c r="J253" s="10">
        <v>2</v>
      </c>
      <c r="K253" s="5" t="s">
        <v>541</v>
      </c>
    </row>
    <row r="254" spans="1:11" x14ac:dyDescent="0.3">
      <c r="A254" s="10">
        <v>253</v>
      </c>
      <c r="B254" s="10" t="str">
        <f>IF('EXISTING SITES'!$B$11=D254,A254,"")</f>
        <v/>
      </c>
      <c r="C254" s="10" t="str">
        <f t="shared" si="9"/>
        <v/>
      </c>
      <c r="D254" s="5" t="s">
        <v>495</v>
      </c>
      <c r="E254" s="5" t="s">
        <v>173</v>
      </c>
      <c r="F254" s="5" t="s">
        <v>468</v>
      </c>
      <c r="G254" s="5" t="s">
        <v>863</v>
      </c>
      <c r="H254" s="5" t="s">
        <v>572</v>
      </c>
      <c r="I254" s="10" t="s">
        <v>198</v>
      </c>
      <c r="J254" s="10">
        <v>14</v>
      </c>
      <c r="K254" s="5" t="s">
        <v>550</v>
      </c>
    </row>
    <row r="255" spans="1:11" x14ac:dyDescent="0.3">
      <c r="A255" s="10">
        <v>254</v>
      </c>
      <c r="B255" s="10" t="str">
        <f>IF('EXISTING SITES'!$B$11=D255,A255,"")</f>
        <v/>
      </c>
      <c r="C255" s="10" t="str">
        <f t="shared" si="9"/>
        <v/>
      </c>
      <c r="D255" s="5" t="s">
        <v>495</v>
      </c>
      <c r="E255" s="5" t="s">
        <v>173</v>
      </c>
      <c r="F255" s="5" t="s">
        <v>469</v>
      </c>
      <c r="G255" s="5" t="s">
        <v>734</v>
      </c>
      <c r="H255" s="5" t="s">
        <v>572</v>
      </c>
      <c r="I255" s="10" t="s">
        <v>197</v>
      </c>
      <c r="J255" s="10">
        <v>14</v>
      </c>
      <c r="K255" s="5" t="s">
        <v>550</v>
      </c>
    </row>
    <row r="256" spans="1:11" x14ac:dyDescent="0.3">
      <c r="A256" s="10">
        <v>255</v>
      </c>
      <c r="B256" s="10" t="str">
        <f>IF('EXISTING SITES'!$B$11=D256,A256,"")</f>
        <v/>
      </c>
      <c r="C256" s="10" t="str">
        <f t="shared" si="9"/>
        <v/>
      </c>
      <c r="D256" s="5" t="s">
        <v>495</v>
      </c>
      <c r="E256" s="5" t="s">
        <v>174</v>
      </c>
      <c r="F256" s="5" t="s">
        <v>470</v>
      </c>
      <c r="G256" s="5" t="s">
        <v>864</v>
      </c>
      <c r="H256" s="5" t="s">
        <v>737</v>
      </c>
      <c r="I256" s="10">
        <v>5</v>
      </c>
      <c r="J256" s="10">
        <v>29</v>
      </c>
      <c r="K256" s="5" t="s">
        <v>550</v>
      </c>
    </row>
    <row r="257" spans="1:11" x14ac:dyDescent="0.3">
      <c r="A257" s="10">
        <v>256</v>
      </c>
      <c r="B257" s="10" t="str">
        <f>IF('EXISTING SITES'!$B$11=D257,A257,"")</f>
        <v/>
      </c>
      <c r="C257" s="10" t="str">
        <f t="shared" si="9"/>
        <v/>
      </c>
      <c r="D257" s="5" t="s">
        <v>495</v>
      </c>
      <c r="E257" s="5" t="s">
        <v>174</v>
      </c>
      <c r="F257" s="5" t="s">
        <v>471</v>
      </c>
      <c r="G257" s="5" t="s">
        <v>865</v>
      </c>
      <c r="H257" s="5" t="s">
        <v>737</v>
      </c>
      <c r="I257" s="10" t="s">
        <v>198</v>
      </c>
      <c r="J257" s="10">
        <v>29</v>
      </c>
      <c r="K257" s="5" t="s">
        <v>534</v>
      </c>
    </row>
    <row r="258" spans="1:11" x14ac:dyDescent="0.3">
      <c r="A258" s="10">
        <v>257</v>
      </c>
      <c r="B258" s="10" t="str">
        <f>IF('EXISTING SITES'!$B$11=D258,A258,"")</f>
        <v/>
      </c>
      <c r="C258" s="10" t="str">
        <f t="shared" si="9"/>
        <v/>
      </c>
      <c r="D258" s="5" t="s">
        <v>495</v>
      </c>
      <c r="E258" s="5" t="s">
        <v>175</v>
      </c>
      <c r="F258" s="5" t="s">
        <v>472</v>
      </c>
      <c r="G258" s="5" t="s">
        <v>735</v>
      </c>
      <c r="H258" s="5" t="s">
        <v>737</v>
      </c>
      <c r="I258" s="10" t="s">
        <v>198</v>
      </c>
      <c r="J258" s="10">
        <v>27</v>
      </c>
      <c r="K258" s="5" t="s">
        <v>534</v>
      </c>
    </row>
    <row r="259" spans="1:11" x14ac:dyDescent="0.3">
      <c r="A259" s="10">
        <v>258</v>
      </c>
      <c r="B259" s="10" t="str">
        <f>IF('EXISTING SITES'!$B$11=D259,A259,"")</f>
        <v/>
      </c>
      <c r="C259" s="10" t="str">
        <f t="shared" ref="C259:C284" si="10">IFERROR(SMALL($B$2:$B$298,A259),"")</f>
        <v/>
      </c>
      <c r="D259" s="5" t="s">
        <v>495</v>
      </c>
      <c r="E259" s="5" t="s">
        <v>176</v>
      </c>
      <c r="F259" s="5" t="s">
        <v>473</v>
      </c>
      <c r="G259" s="5" t="s">
        <v>736</v>
      </c>
      <c r="H259" s="5" t="s">
        <v>737</v>
      </c>
      <c r="I259" s="10" t="s">
        <v>202</v>
      </c>
      <c r="J259" s="10">
        <v>29</v>
      </c>
      <c r="K259" s="5" t="s">
        <v>550</v>
      </c>
    </row>
    <row r="260" spans="1:11" x14ac:dyDescent="0.3">
      <c r="A260" s="10">
        <v>259</v>
      </c>
      <c r="B260" s="10" t="str">
        <f>IF('EXISTING SITES'!$B$11=D260,A260,"")</f>
        <v/>
      </c>
      <c r="C260" s="10" t="str">
        <f t="shared" si="10"/>
        <v/>
      </c>
      <c r="D260" s="5" t="s">
        <v>495</v>
      </c>
      <c r="E260" s="5" t="s">
        <v>177</v>
      </c>
      <c r="F260" s="5" t="s">
        <v>474</v>
      </c>
      <c r="G260" s="5" t="s">
        <v>738</v>
      </c>
      <c r="H260" s="5" t="s">
        <v>595</v>
      </c>
      <c r="I260" s="10" t="s">
        <v>198</v>
      </c>
      <c r="J260" s="10">
        <v>2</v>
      </c>
      <c r="K260" s="5" t="s">
        <v>550</v>
      </c>
    </row>
    <row r="261" spans="1:11" x14ac:dyDescent="0.3">
      <c r="A261" s="10">
        <v>260</v>
      </c>
      <c r="B261" s="10" t="str">
        <f>IF('EXISTING SITES'!$B$11=D261,A261,"")</f>
        <v/>
      </c>
      <c r="C261" s="10" t="str">
        <f t="shared" si="10"/>
        <v/>
      </c>
      <c r="D261" s="5" t="s">
        <v>495</v>
      </c>
      <c r="E261" s="5" t="s">
        <v>177</v>
      </c>
      <c r="F261" s="5" t="s">
        <v>467</v>
      </c>
      <c r="G261" s="5" t="s">
        <v>733</v>
      </c>
      <c r="H261" s="5" t="s">
        <v>595</v>
      </c>
      <c r="I261" s="10" t="s">
        <v>197</v>
      </c>
      <c r="J261" s="10">
        <v>2</v>
      </c>
      <c r="K261" s="5" t="s">
        <v>541</v>
      </c>
    </row>
    <row r="262" spans="1:11" x14ac:dyDescent="0.3">
      <c r="A262" s="10">
        <v>261</v>
      </c>
      <c r="B262" s="10" t="str">
        <f>IF('EXISTING SITES'!$B$11=D262,A262,"")</f>
        <v/>
      </c>
      <c r="C262" s="10" t="str">
        <f t="shared" si="10"/>
        <v/>
      </c>
      <c r="D262" s="5" t="s">
        <v>495</v>
      </c>
      <c r="E262" s="5" t="s">
        <v>178</v>
      </c>
      <c r="F262" s="5" t="s">
        <v>475</v>
      </c>
      <c r="G262" s="5" t="s">
        <v>739</v>
      </c>
      <c r="H262" s="5" t="s">
        <v>595</v>
      </c>
      <c r="I262" s="10" t="s">
        <v>198</v>
      </c>
      <c r="J262" s="10">
        <v>2</v>
      </c>
      <c r="K262" s="5" t="s">
        <v>550</v>
      </c>
    </row>
    <row r="263" spans="1:11" x14ac:dyDescent="0.3">
      <c r="A263" s="10">
        <v>262</v>
      </c>
      <c r="B263" s="10" t="str">
        <f>IF('EXISTING SITES'!$B$11=D263,A263,"")</f>
        <v/>
      </c>
      <c r="C263" s="10" t="str">
        <f t="shared" si="10"/>
        <v/>
      </c>
      <c r="D263" s="5" t="s">
        <v>495</v>
      </c>
      <c r="E263" s="5" t="s">
        <v>178</v>
      </c>
      <c r="F263" s="5" t="s">
        <v>466</v>
      </c>
      <c r="G263" s="5" t="s">
        <v>732</v>
      </c>
      <c r="H263" s="5" t="s">
        <v>595</v>
      </c>
      <c r="I263" s="10" t="s">
        <v>197</v>
      </c>
      <c r="J263" s="10">
        <v>2</v>
      </c>
      <c r="K263" s="5" t="s">
        <v>550</v>
      </c>
    </row>
    <row r="264" spans="1:11" x14ac:dyDescent="0.3">
      <c r="A264" s="10">
        <v>263</v>
      </c>
      <c r="B264" s="10" t="str">
        <f>IF('EXISTING SITES'!$B$11=D264,A264,"")</f>
        <v/>
      </c>
      <c r="C264" s="10" t="str">
        <f t="shared" si="10"/>
        <v/>
      </c>
      <c r="D264" s="5" t="s">
        <v>495</v>
      </c>
      <c r="E264" s="5" t="s">
        <v>179</v>
      </c>
      <c r="F264" s="5" t="s">
        <v>476</v>
      </c>
      <c r="G264" s="5" t="s">
        <v>740</v>
      </c>
      <c r="H264" s="5" t="s">
        <v>595</v>
      </c>
      <c r="I264" s="10" t="s">
        <v>198</v>
      </c>
      <c r="J264" s="10">
        <v>6</v>
      </c>
      <c r="K264" s="5" t="s">
        <v>534</v>
      </c>
    </row>
    <row r="265" spans="1:11" x14ac:dyDescent="0.3">
      <c r="A265" s="10">
        <v>264</v>
      </c>
      <c r="B265" s="10" t="str">
        <f>IF('EXISTING SITES'!$B$11=D265,A265,"")</f>
        <v/>
      </c>
      <c r="C265" s="10" t="str">
        <f t="shared" si="10"/>
        <v/>
      </c>
      <c r="D265" s="5" t="s">
        <v>495</v>
      </c>
      <c r="E265" s="5" t="s">
        <v>180</v>
      </c>
      <c r="F265" s="5" t="s">
        <v>477</v>
      </c>
      <c r="G265" s="5" t="s">
        <v>741</v>
      </c>
      <c r="H265" s="5" t="s">
        <v>572</v>
      </c>
      <c r="I265" s="10" t="s">
        <v>198</v>
      </c>
      <c r="J265" s="10">
        <v>14</v>
      </c>
      <c r="K265" s="5" t="s">
        <v>550</v>
      </c>
    </row>
    <row r="266" spans="1:11" x14ac:dyDescent="0.3">
      <c r="A266" s="10">
        <v>265</v>
      </c>
      <c r="B266" s="10" t="str">
        <f>IF('EXISTING SITES'!$B$11=D266,A266,"")</f>
        <v/>
      </c>
      <c r="C266" s="10" t="str">
        <f t="shared" si="10"/>
        <v/>
      </c>
      <c r="D266" s="5" t="s">
        <v>181</v>
      </c>
      <c r="E266" s="5" t="s">
        <v>181</v>
      </c>
      <c r="F266" s="5" t="s">
        <v>478</v>
      </c>
      <c r="G266" s="5" t="s">
        <v>866</v>
      </c>
      <c r="H266" s="5" t="s">
        <v>560</v>
      </c>
      <c r="I266" s="10" t="s">
        <v>231</v>
      </c>
      <c r="J266" s="10" t="s">
        <v>742</v>
      </c>
      <c r="K266" s="5" t="s">
        <v>541</v>
      </c>
    </row>
    <row r="267" spans="1:11" x14ac:dyDescent="0.3">
      <c r="A267" s="10">
        <v>266</v>
      </c>
      <c r="B267" s="10" t="str">
        <f>IF('EXISTING SITES'!$B$11=D267,A267,"")</f>
        <v/>
      </c>
      <c r="C267" s="10" t="str">
        <f t="shared" si="10"/>
        <v/>
      </c>
      <c r="D267" s="5" t="s">
        <v>181</v>
      </c>
      <c r="E267" s="5" t="s">
        <v>181</v>
      </c>
      <c r="F267" s="5" t="s">
        <v>479</v>
      </c>
      <c r="G267" s="5" t="s">
        <v>783</v>
      </c>
      <c r="H267" s="5" t="s">
        <v>560</v>
      </c>
      <c r="I267" s="10" t="s">
        <v>198</v>
      </c>
      <c r="J267" s="10" t="s">
        <v>742</v>
      </c>
      <c r="K267" s="5" t="s">
        <v>541</v>
      </c>
    </row>
    <row r="268" spans="1:11" x14ac:dyDescent="0.3">
      <c r="A268" s="10">
        <v>267</v>
      </c>
      <c r="B268" s="10" t="str">
        <f>IF('EXISTING SITES'!$B$11=D268,A268,"")</f>
        <v/>
      </c>
      <c r="C268" s="10" t="str">
        <f t="shared" si="10"/>
        <v/>
      </c>
      <c r="D268" s="5" t="s">
        <v>496</v>
      </c>
      <c r="E268" s="5" t="s">
        <v>182</v>
      </c>
      <c r="F268" s="5" t="s">
        <v>480</v>
      </c>
      <c r="G268" s="5" t="s">
        <v>746</v>
      </c>
      <c r="H268" s="5" t="s">
        <v>646</v>
      </c>
      <c r="I268" s="10" t="s">
        <v>232</v>
      </c>
      <c r="J268" s="10" t="s">
        <v>646</v>
      </c>
      <c r="K268" s="5" t="s">
        <v>541</v>
      </c>
    </row>
    <row r="269" spans="1:11" x14ac:dyDescent="0.3">
      <c r="A269" s="10">
        <v>268</v>
      </c>
      <c r="B269" s="10" t="str">
        <f>IF('EXISTING SITES'!$B$11=D269,A269,"")</f>
        <v/>
      </c>
      <c r="C269" s="10" t="str">
        <f t="shared" si="10"/>
        <v/>
      </c>
      <c r="D269" s="5" t="s">
        <v>496</v>
      </c>
      <c r="E269" s="5" t="s">
        <v>183</v>
      </c>
      <c r="F269" s="5" t="s">
        <v>481</v>
      </c>
      <c r="G269" s="5" t="s">
        <v>747</v>
      </c>
      <c r="H269" s="5" t="s">
        <v>646</v>
      </c>
      <c r="I269" s="10" t="s">
        <v>203</v>
      </c>
      <c r="J269" s="10" t="s">
        <v>646</v>
      </c>
      <c r="K269" s="5" t="s">
        <v>541</v>
      </c>
    </row>
    <row r="270" spans="1:11" x14ac:dyDescent="0.3">
      <c r="A270" s="10">
        <v>269</v>
      </c>
      <c r="B270" s="10" t="str">
        <f>IF('EXISTING SITES'!$B$11=D270,A270,"")</f>
        <v/>
      </c>
      <c r="C270" s="10" t="str">
        <f t="shared" si="10"/>
        <v/>
      </c>
      <c r="D270" s="5" t="s">
        <v>184</v>
      </c>
      <c r="E270" s="5" t="s">
        <v>184</v>
      </c>
      <c r="F270" s="5" t="s">
        <v>482</v>
      </c>
      <c r="G270" s="5" t="s">
        <v>748</v>
      </c>
      <c r="H270" s="5" t="s">
        <v>749</v>
      </c>
      <c r="I270" s="10" t="s">
        <v>231</v>
      </c>
      <c r="J270" s="10" t="s">
        <v>749</v>
      </c>
      <c r="K270" s="5" t="s">
        <v>541</v>
      </c>
    </row>
    <row r="271" spans="1:11" x14ac:dyDescent="0.3">
      <c r="A271" s="10">
        <v>270</v>
      </c>
      <c r="B271" s="10" t="str">
        <f>IF('EXISTING SITES'!$B$11=D271,A271,"")</f>
        <v/>
      </c>
      <c r="C271" s="10" t="str">
        <f t="shared" si="10"/>
        <v/>
      </c>
      <c r="D271" s="5" t="s">
        <v>184</v>
      </c>
      <c r="E271" s="5" t="s">
        <v>184</v>
      </c>
      <c r="F271" s="5" t="s">
        <v>483</v>
      </c>
      <c r="G271" s="5" t="s">
        <v>867</v>
      </c>
      <c r="H271" s="5" t="s">
        <v>749</v>
      </c>
      <c r="I271" s="10" t="s">
        <v>198</v>
      </c>
      <c r="J271" s="10" t="s">
        <v>749</v>
      </c>
      <c r="K271" s="5" t="s">
        <v>541</v>
      </c>
    </row>
    <row r="272" spans="1:11" x14ac:dyDescent="0.3">
      <c r="A272" s="10">
        <v>271</v>
      </c>
      <c r="B272" s="10" t="str">
        <f>IF('EXISTING SITES'!$B$11=D272,A272,"")</f>
        <v/>
      </c>
      <c r="C272" s="10" t="str">
        <f t="shared" si="10"/>
        <v/>
      </c>
      <c r="D272" s="5" t="s">
        <v>185</v>
      </c>
      <c r="E272" s="5" t="s">
        <v>185</v>
      </c>
      <c r="F272" s="5" t="s">
        <v>484</v>
      </c>
      <c r="G272" s="5" t="s">
        <v>868</v>
      </c>
      <c r="H272" s="5" t="s">
        <v>785</v>
      </c>
      <c r="I272" s="10" t="s">
        <v>199</v>
      </c>
      <c r="J272" s="10" t="s">
        <v>750</v>
      </c>
      <c r="K272" s="5" t="s">
        <v>541</v>
      </c>
    </row>
    <row r="273" spans="1:11" x14ac:dyDescent="0.3">
      <c r="A273" s="10">
        <v>272</v>
      </c>
      <c r="B273" s="10" t="str">
        <f>IF('EXISTING SITES'!$B$11=D273,A273,"")</f>
        <v/>
      </c>
      <c r="C273" s="10" t="str">
        <f t="shared" si="10"/>
        <v/>
      </c>
      <c r="D273" s="5" t="s">
        <v>519</v>
      </c>
      <c r="E273" s="5" t="s">
        <v>186</v>
      </c>
      <c r="F273" s="5" t="s">
        <v>485</v>
      </c>
      <c r="G273" s="5" t="s">
        <v>751</v>
      </c>
      <c r="H273" s="5" t="s">
        <v>568</v>
      </c>
      <c r="I273" s="10" t="s">
        <v>200</v>
      </c>
      <c r="J273" s="10">
        <v>7</v>
      </c>
      <c r="K273" s="5" t="s">
        <v>550</v>
      </c>
    </row>
    <row r="274" spans="1:11" x14ac:dyDescent="0.3">
      <c r="A274" s="10">
        <v>273</v>
      </c>
      <c r="B274" s="10" t="str">
        <f>IF('EXISTING SITES'!$B$11=D274,A274,"")</f>
        <v/>
      </c>
      <c r="C274" s="10" t="str">
        <f t="shared" si="10"/>
        <v/>
      </c>
      <c r="D274" s="5" t="s">
        <v>519</v>
      </c>
      <c r="E274" s="5" t="s">
        <v>187</v>
      </c>
      <c r="F274" s="5" t="s">
        <v>236</v>
      </c>
      <c r="G274" s="5" t="s">
        <v>569</v>
      </c>
      <c r="H274" s="5" t="s">
        <v>568</v>
      </c>
      <c r="I274" s="10" t="s">
        <v>204</v>
      </c>
      <c r="J274" s="10">
        <v>7</v>
      </c>
      <c r="K274" s="5" t="s">
        <v>550</v>
      </c>
    </row>
    <row r="275" spans="1:11" x14ac:dyDescent="0.3">
      <c r="A275" s="10">
        <v>274</v>
      </c>
      <c r="B275" s="10" t="str">
        <f>IF('EXISTING SITES'!$B$11=D275,A275,"")</f>
        <v/>
      </c>
      <c r="C275" s="10" t="str">
        <f t="shared" si="10"/>
        <v/>
      </c>
      <c r="D275" s="5" t="s">
        <v>188</v>
      </c>
      <c r="E275" s="5" t="s">
        <v>188</v>
      </c>
      <c r="F275" s="5" t="s">
        <v>532</v>
      </c>
      <c r="G275" s="5" t="s">
        <v>752</v>
      </c>
      <c r="H275" s="5" t="s">
        <v>646</v>
      </c>
      <c r="I275" s="10" t="s">
        <v>233</v>
      </c>
      <c r="J275" s="10" t="s">
        <v>646</v>
      </c>
      <c r="K275" s="5" t="s">
        <v>541</v>
      </c>
    </row>
    <row r="276" spans="1:11" x14ac:dyDescent="0.3">
      <c r="A276" s="10">
        <v>275</v>
      </c>
      <c r="B276" s="10" t="str">
        <f>IF('EXISTING SITES'!$B$11=D276,A276,"")</f>
        <v/>
      </c>
      <c r="C276" s="10" t="str">
        <f t="shared" si="10"/>
        <v/>
      </c>
      <c r="D276" s="5" t="s">
        <v>189</v>
      </c>
      <c r="E276" s="5" t="s">
        <v>189</v>
      </c>
      <c r="F276" s="5" t="s">
        <v>486</v>
      </c>
      <c r="G276" s="5" t="s">
        <v>753</v>
      </c>
      <c r="H276" s="5" t="s">
        <v>568</v>
      </c>
      <c r="I276" s="10" t="s">
        <v>218</v>
      </c>
      <c r="J276" s="10">
        <v>12</v>
      </c>
      <c r="K276" s="5" t="s">
        <v>550</v>
      </c>
    </row>
    <row r="277" spans="1:11" x14ac:dyDescent="0.3">
      <c r="A277" s="10">
        <v>276</v>
      </c>
      <c r="B277" s="10" t="str">
        <f>IF('EXISTING SITES'!$B$11=D277,A277,"")</f>
        <v/>
      </c>
      <c r="C277" s="10" t="str">
        <f t="shared" si="10"/>
        <v/>
      </c>
      <c r="D277" s="5" t="s">
        <v>190</v>
      </c>
      <c r="E277" s="5" t="s">
        <v>190</v>
      </c>
      <c r="F277" s="5" t="s">
        <v>487</v>
      </c>
      <c r="G277" s="5" t="s">
        <v>869</v>
      </c>
      <c r="H277" s="5" t="s">
        <v>737</v>
      </c>
      <c r="I277" s="10" t="s">
        <v>213</v>
      </c>
      <c r="J277" s="10">
        <v>24</v>
      </c>
      <c r="K277" s="5" t="s">
        <v>541</v>
      </c>
    </row>
    <row r="278" spans="1:11" x14ac:dyDescent="0.3">
      <c r="A278" s="10">
        <v>277</v>
      </c>
      <c r="B278" s="10" t="str">
        <f>IF('EXISTING SITES'!$B$11=D278,A278,"")</f>
        <v/>
      </c>
      <c r="C278" s="10" t="str">
        <f t="shared" si="10"/>
        <v/>
      </c>
      <c r="D278" s="5" t="s">
        <v>494</v>
      </c>
      <c r="E278" s="5" t="s">
        <v>191</v>
      </c>
      <c r="F278" s="5" t="s">
        <v>488</v>
      </c>
      <c r="G278" s="5" t="s">
        <v>754</v>
      </c>
      <c r="H278" s="5" t="s">
        <v>568</v>
      </c>
      <c r="I278" s="10" t="s">
        <v>219</v>
      </c>
      <c r="J278" s="10">
        <v>9</v>
      </c>
      <c r="K278" s="5" t="s">
        <v>541</v>
      </c>
    </row>
    <row r="279" spans="1:11" x14ac:dyDescent="0.3">
      <c r="A279" s="10">
        <v>278</v>
      </c>
      <c r="B279" s="10" t="str">
        <f>IF('EXISTING SITES'!$B$11=D279,A279,"")</f>
        <v/>
      </c>
      <c r="C279" s="10" t="str">
        <f t="shared" si="10"/>
        <v/>
      </c>
      <c r="D279" s="5" t="s">
        <v>502</v>
      </c>
      <c r="E279" s="5" t="s">
        <v>192</v>
      </c>
      <c r="F279" s="5" t="s">
        <v>489</v>
      </c>
      <c r="G279" s="5" t="s">
        <v>870</v>
      </c>
      <c r="H279" s="5" t="s">
        <v>572</v>
      </c>
      <c r="I279" s="10" t="s">
        <v>197</v>
      </c>
      <c r="J279" s="10">
        <v>14</v>
      </c>
      <c r="K279" s="5" t="s">
        <v>550</v>
      </c>
    </row>
    <row r="280" spans="1:11" x14ac:dyDescent="0.3">
      <c r="A280" s="10">
        <v>279</v>
      </c>
      <c r="B280" s="10" t="str">
        <f>IF('EXISTING SITES'!$B$11=D280,A280,"")</f>
        <v/>
      </c>
      <c r="C280" s="10" t="str">
        <f t="shared" si="10"/>
        <v/>
      </c>
      <c r="D280" s="5" t="s">
        <v>516</v>
      </c>
      <c r="E280" s="5" t="s">
        <v>193</v>
      </c>
      <c r="F280" s="5" t="s">
        <v>490</v>
      </c>
      <c r="G280" s="5" t="s">
        <v>755</v>
      </c>
      <c r="H280" s="5" t="s">
        <v>568</v>
      </c>
      <c r="I280" s="10" t="s">
        <v>199</v>
      </c>
      <c r="J280" s="10">
        <v>7</v>
      </c>
      <c r="K280" s="5" t="s">
        <v>534</v>
      </c>
    </row>
    <row r="281" spans="1:11" x14ac:dyDescent="0.3">
      <c r="A281" s="10">
        <v>280</v>
      </c>
      <c r="B281" s="10" t="str">
        <f>IF('EXISTING SITES'!$B$11=D281,A281,"")</f>
        <v/>
      </c>
      <c r="C281" s="10" t="str">
        <f t="shared" si="10"/>
        <v/>
      </c>
      <c r="D281" s="5" t="s">
        <v>516</v>
      </c>
      <c r="E281" s="5" t="s">
        <v>194</v>
      </c>
      <c r="F281" s="5" t="s">
        <v>491</v>
      </c>
      <c r="G281" s="5" t="s">
        <v>755</v>
      </c>
      <c r="H281" s="5" t="s">
        <v>631</v>
      </c>
      <c r="I281" s="10" t="s">
        <v>207</v>
      </c>
      <c r="J281" s="10">
        <v>12</v>
      </c>
      <c r="K281" s="5" t="s">
        <v>534</v>
      </c>
    </row>
    <row r="282" spans="1:11" x14ac:dyDescent="0.3">
      <c r="A282" s="10">
        <v>281</v>
      </c>
      <c r="B282" s="10" t="str">
        <f>IF('EXISTING SITES'!$B$11=D282,A282,"")</f>
        <v/>
      </c>
      <c r="C282" s="10" t="str">
        <f t="shared" si="10"/>
        <v/>
      </c>
      <c r="D282" s="5" t="s">
        <v>516</v>
      </c>
      <c r="E282" s="5" t="s">
        <v>195</v>
      </c>
      <c r="F282" s="5" t="s">
        <v>491</v>
      </c>
      <c r="G282" s="5" t="s">
        <v>755</v>
      </c>
      <c r="H282" s="5" t="s">
        <v>631</v>
      </c>
      <c r="I282" s="10" t="s">
        <v>207</v>
      </c>
      <c r="J282" s="10">
        <v>9</v>
      </c>
      <c r="K282" s="5" t="s">
        <v>534</v>
      </c>
    </row>
    <row r="283" spans="1:11" x14ac:dyDescent="0.3">
      <c r="A283" s="10">
        <v>282</v>
      </c>
      <c r="B283" s="10" t="str">
        <f>IF('EXISTING SITES'!$B$11=D283,A283,"")</f>
        <v/>
      </c>
      <c r="C283" s="10" t="str">
        <f t="shared" si="10"/>
        <v/>
      </c>
      <c r="D283" s="5" t="s">
        <v>516</v>
      </c>
      <c r="E283" s="5" t="s">
        <v>196</v>
      </c>
      <c r="F283" s="5" t="s">
        <v>492</v>
      </c>
      <c r="G283" s="5" t="s">
        <v>756</v>
      </c>
      <c r="H283" s="5" t="s">
        <v>595</v>
      </c>
      <c r="I283" s="10" t="s">
        <v>234</v>
      </c>
      <c r="J283" s="10">
        <v>6</v>
      </c>
      <c r="K283" s="5" t="s">
        <v>550</v>
      </c>
    </row>
    <row r="284" spans="1:11" x14ac:dyDescent="0.3">
      <c r="A284" s="10">
        <v>283</v>
      </c>
      <c r="B284" s="10" t="str">
        <f>IF('EXISTING SITES'!$B$11=D284,A284,"")</f>
        <v/>
      </c>
      <c r="C284" s="10" t="str">
        <f t="shared" si="10"/>
        <v/>
      </c>
      <c r="D284" s="5" t="s">
        <v>516</v>
      </c>
      <c r="E284" s="5" t="s">
        <v>196</v>
      </c>
      <c r="F284" s="5" t="s">
        <v>493</v>
      </c>
      <c r="G284" s="5" t="s">
        <v>757</v>
      </c>
      <c r="H284" s="5" t="s">
        <v>595</v>
      </c>
      <c r="I284" s="10" t="s">
        <v>235</v>
      </c>
      <c r="J284" s="10">
        <v>6</v>
      </c>
      <c r="K284" s="5" t="s">
        <v>534</v>
      </c>
    </row>
    <row r="285" spans="1:11" x14ac:dyDescent="0.3">
      <c r="A285" s="10">
        <v>284</v>
      </c>
      <c r="B285" s="10"/>
      <c r="C285" s="10"/>
      <c r="D285" s="5" t="s">
        <v>552</v>
      </c>
      <c r="E285" s="5"/>
      <c r="F285" s="41"/>
      <c r="G285" s="5" t="e">
        <v>#N/A</v>
      </c>
      <c r="H285" s="5" t="e">
        <v>#N/A</v>
      </c>
      <c r="I285" s="10" t="s">
        <v>770</v>
      </c>
      <c r="J285" s="10"/>
      <c r="K285" s="5"/>
    </row>
    <row r="286" spans="1:11" x14ac:dyDescent="0.3">
      <c r="A286" s="10">
        <v>285</v>
      </c>
      <c r="B286" s="10"/>
      <c r="C286" s="10"/>
      <c r="D286" s="5" t="s">
        <v>551</v>
      </c>
      <c r="E286" s="5"/>
      <c r="F286" s="41"/>
      <c r="G286" s="5" t="e">
        <v>#N/A</v>
      </c>
      <c r="H286" s="5" t="e">
        <v>#N/A</v>
      </c>
      <c r="I286" s="10" t="s">
        <v>770</v>
      </c>
      <c r="J286" s="10"/>
      <c r="K286" s="5"/>
    </row>
    <row r="287" spans="1:11" x14ac:dyDescent="0.3">
      <c r="F287" s="15"/>
      <c r="G287" s="15"/>
      <c r="H287" s="15"/>
    </row>
    <row r="288" spans="1:11" x14ac:dyDescent="0.3">
      <c r="F288" s="15"/>
      <c r="G288" s="15"/>
      <c r="H288" s="15"/>
    </row>
    <row r="289" spans="6:8" x14ac:dyDescent="0.3">
      <c r="F289" s="15"/>
      <c r="G289" s="15"/>
      <c r="H289" s="15"/>
    </row>
    <row r="290" spans="6:8" x14ac:dyDescent="0.3">
      <c r="F290" s="15"/>
      <c r="G290" s="15"/>
      <c r="H290" s="15"/>
    </row>
    <row r="291" spans="6:8" x14ac:dyDescent="0.3">
      <c r="F291" s="15"/>
      <c r="G291" s="15"/>
      <c r="H291" s="15"/>
    </row>
    <row r="292" spans="6:8" x14ac:dyDescent="0.3">
      <c r="F292" s="15"/>
      <c r="G292" s="15"/>
      <c r="H292" s="15"/>
    </row>
    <row r="293" spans="6:8" x14ac:dyDescent="0.3">
      <c r="F293" s="15"/>
      <c r="G293" s="15"/>
      <c r="H293" s="15"/>
    </row>
    <row r="294" spans="6:8" x14ac:dyDescent="0.3">
      <c r="F294" s="15"/>
      <c r="G294" s="15"/>
      <c r="H294" s="15"/>
    </row>
    <row r="295" spans="6:8" x14ac:dyDescent="0.3">
      <c r="F295" s="15"/>
      <c r="G295" s="15"/>
      <c r="H295" s="15"/>
    </row>
    <row r="296" spans="6:8" x14ac:dyDescent="0.3">
      <c r="F296" s="15"/>
      <c r="G296" s="15"/>
      <c r="H296" s="15"/>
    </row>
    <row r="297" spans="6:8" x14ac:dyDescent="0.3">
      <c r="F297" s="15"/>
      <c r="G297" s="15"/>
      <c r="H297" s="15"/>
    </row>
    <row r="298" spans="6:8" x14ac:dyDescent="0.3">
      <c r="F298" s="15"/>
      <c r="G298" s="15"/>
      <c r="H298" s="15"/>
    </row>
  </sheetData>
  <sheetProtection algorithmName="SHA-512" hashValue="NKbimcAup1harw+qOhfxZ05kJYK5rFHPnMQZ0AbRpjsD/n7nwJFJsyTHl3pa4kcRA8vOAoXHNbmRLs1rf141Nw==" saltValue="bVl07R6OsRE0GNyhdGBLUw==" spinCount="100000" sheet="1" objects="1" scenarios="1"/>
  <autoFilter ref="A1:K286"/>
  <sortState ref="D300:D583">
    <sortCondition ref="D300"/>
  </sortState>
  <pageMargins left="0.25" right="0.25" top="0.75" bottom="0.75" header="0.3" footer="0.3"/>
  <pageSetup scale="69" orientation="landscape" horizontalDpi="90" verticalDpi="9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90D290468573943B38CFE866D2B4F15" ma:contentTypeVersion="15" ma:contentTypeDescription="Create a new document." ma:contentTypeScope="" ma:versionID="7b028c2a62d106a8a0da9652a10e6319">
  <xsd:schema xmlns:xsd="http://www.w3.org/2001/XMLSchema" xmlns:xs="http://www.w3.org/2001/XMLSchema" xmlns:p="http://schemas.microsoft.com/office/2006/metadata/properties" xmlns:ns1="http://schemas.microsoft.com/sharepoint/v3" xmlns:ns3="7b610c68-b7c9-4d43-8344-96409a320329" xmlns:ns4="f7092624-b6af-4e9a-8435-4040227634cc" targetNamespace="http://schemas.microsoft.com/office/2006/metadata/properties" ma:root="true" ma:fieldsID="f455721633786a8829e79550c3152fbc" ns1:_="" ns3:_="" ns4:_="">
    <xsd:import namespace="http://schemas.microsoft.com/sharepoint/v3"/>
    <xsd:import namespace="7b610c68-b7c9-4d43-8344-96409a320329"/>
    <xsd:import namespace="f7092624-b6af-4e9a-8435-4040227634cc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610c68-b7c9-4d43-8344-96409a3203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092624-b6af-4e9a-8435-4040227634cc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029AAEF-5C41-406E-8285-8C41D9F738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b610c68-b7c9-4d43-8344-96409a320329"/>
    <ds:schemaRef ds:uri="f7092624-b6af-4e9a-8435-4040227634c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42871AF-78D8-4A0B-9B59-53E0BD2EE217}">
  <ds:schemaRefs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terms/"/>
    <ds:schemaRef ds:uri="http://schemas.microsoft.com/sharepoint/v3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f7092624-b6af-4e9a-8435-4040227634cc"/>
    <ds:schemaRef ds:uri="7b610c68-b7c9-4d43-8344-96409a320329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D48C052E-F5BA-4062-BFF3-1D05AAFA838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HeadingPairs>
  <TitlesOfParts>
    <vt:vector size="8" baseType="lpstr">
      <vt:lpstr>EXISTING SITES</vt:lpstr>
      <vt:lpstr>NEW SITES</vt:lpstr>
      <vt:lpstr>EdCorp</vt:lpstr>
      <vt:lpstr>EdCorpList</vt:lpstr>
      <vt:lpstr>ExistingSitesData</vt:lpstr>
      <vt:lpstr>NewSiteData</vt:lpstr>
      <vt:lpstr>CONTROL!Print_Area</vt:lpstr>
      <vt:lpstr>'NEW SITES'!Print_Area</vt:lpstr>
    </vt:vector>
  </TitlesOfParts>
  <Company>SUNY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Flack, John</dc:creator>
  <cp:lastModifiedBy>Flack, John</cp:lastModifiedBy>
  <cp:lastPrinted>2021-03-31T20:40:43Z</cp:lastPrinted>
  <dcterms:created xsi:type="dcterms:W3CDTF">2021-01-22T18:23:24Z</dcterms:created>
  <dcterms:modified xsi:type="dcterms:W3CDTF">2021-04-01T20:07:29Z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0x010100A90D290468573943B38CFE866D2B4F15</vt:lpwstr>
  </property>
</Properties>
</file>