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sunysysadmin-my.sharepoint.com/personal/connor_leclair_suny_edu/Documents/Desktop/ESSA/ESSA Financial Transparency/"/>
    </mc:Choice>
  </mc:AlternateContent>
  <xr:revisionPtr revIDLastSave="4" documentId="11_AA21C0D39F968999463874925DCA3FD86BA103E1" xr6:coauthVersionLast="45" xr6:coauthVersionMax="45" xr10:uidLastSave="{ABD0364A-075A-4075-99C4-2A4696A42370}"/>
  <bookViews>
    <workbookView xWindow="-120" yWindow="-120" windowWidth="29040" windowHeight="15840" tabRatio="944" xr2:uid="{00000000-000D-0000-FFFF-FFFF00000000}"/>
  </bookViews>
  <sheets>
    <sheet name="1.) Name of School" sheetId="9" r:id="rId1"/>
    <sheet name="2.) Reference Table" sheetId="1" r:id="rId2"/>
    <sheet name="3.) Fringe Rate Calculator" sheetId="2" r:id="rId3"/>
    <sheet name="4.) Charter Level" sheetId="3" r:id="rId4"/>
    <sheet name="5.)Management Level" sheetId="4" r:id="rId5"/>
    <sheet name="6.) LocalState Spending" sheetId="5" r:id="rId6"/>
    <sheet name="7.) Program Detail " sheetId="6" r:id="rId7"/>
    <sheet name="8.) Exclusions and Total Exp." sheetId="7" r:id="rId8"/>
  </sheets>
  <externalReferences>
    <externalReference r:id="rId9"/>
    <externalReference r:id="rId10"/>
    <externalReference r:id="rId11"/>
  </externalReference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AcadYr1" localSheetId="0">'1.) Name of School'!$D$18</definedName>
    <definedName name="AcadYr1">#REF!</definedName>
    <definedName name="BSNote">[1]CONTROL!#REF!</definedName>
    <definedName name="BSNote1">[1]CONTROL!$C$797</definedName>
    <definedName name="BSNoteCode">[1]CONTROL!$C$796</definedName>
    <definedName name="DATA_01" hidden="1">'[2]Bond Amortization1'!#REF!</definedName>
    <definedName name="DATA_08" hidden="1">'[2]Bond Amortization1'!#REF!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Mssg1">[1]CONTROL!$B$38</definedName>
    <definedName name="Mssg2">[1]CONTROL!$B$39</definedName>
    <definedName name="mySchools">[1]!Table2[SCHOOLS]</definedName>
    <definedName name="Percentages">#REF!</definedName>
    <definedName name="PPR_Tbl_Date">[1]CONTROL!$I$35</definedName>
    <definedName name="_xlnm.Print_Area" localSheetId="0">'1.) Name of School'!$C$2:$E$27</definedName>
    <definedName name="PriorPeriod">[1]CONTROL!$I$22</definedName>
    <definedName name="QTR">[1]CONTROL!$O$10</definedName>
    <definedName name="QTR_MSG">[1]CONTROL!$M$12</definedName>
    <definedName name="School">[1]CONTROL!$I$5</definedName>
    <definedName name="UnusedDistrictList" comment="List of School Districts that have NOT been selected yet.  (Array Forumula Range...requires using F2 to modify and Ctrl-Shift-Enter to enter formula).">OFFSET([1]CONTROL!$B$109,0,0,COUNTA([1]CONTROL!$B$109:$B$788)-COUNTBLANK([1]CONTROL!$B$109:$B$788),1)</definedName>
    <definedName name="X_PositionsCategories">OFFSET([3]Assumptions!$AN$67,0,0,COUNTA([3]Assumptions!$AN:$AN)-1,1)</definedName>
    <definedName name="Z_5E4DC421_887D_9843_8B54_CF861F76B668_.wvu.PrintArea" localSheetId="0" hidden="1">'1.) Name of School'!$C$2:$D$19</definedName>
    <definedName name="Z_7E5415B2_297C_4CDE_9A5E_CCA4F5662440_.wvu.PrintArea" localSheetId="0" hidden="1">'1.) Name of School'!$C$2:$D$19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" l="1"/>
  <c r="E9" i="7" l="1"/>
  <c r="F17" i="4"/>
  <c r="F16" i="3"/>
  <c r="E17" i="6" l="1"/>
  <c r="E7" i="6"/>
  <c r="L33" i="1"/>
  <c r="K33" i="1"/>
  <c r="G33" i="1"/>
  <c r="H33" i="1"/>
  <c r="F33" i="1"/>
  <c r="M33" i="1" l="1"/>
  <c r="I33" i="1"/>
  <c r="O33" i="1" l="1"/>
  <c r="D3" i="7" l="1"/>
  <c r="E2" i="6"/>
  <c r="G6" i="5"/>
  <c r="F3" i="4"/>
  <c r="F2" i="3"/>
  <c r="F2" i="2"/>
  <c r="E5" i="6" l="1"/>
  <c r="F25" i="4" l="1"/>
  <c r="F15" i="4"/>
  <c r="F24" i="3"/>
  <c r="E12" i="7" l="1"/>
  <c r="E8" i="7" l="1"/>
  <c r="F7" i="2"/>
  <c r="F5" i="2"/>
  <c r="F9" i="2" s="1"/>
  <c r="F16" i="4" l="1"/>
  <c r="F18" i="4" s="1"/>
  <c r="E10" i="7"/>
  <c r="F23" i="4"/>
  <c r="F9" i="4"/>
  <c r="F6" i="4"/>
  <c r="F22" i="3"/>
  <c r="F14" i="3"/>
  <c r="F8" i="3"/>
  <c r="F6" i="3"/>
  <c r="F5" i="3"/>
  <c r="F15" i="3" l="1"/>
  <c r="F17" i="3" s="1"/>
  <c r="F24" i="4"/>
  <c r="F26" i="4" s="1"/>
  <c r="F8" i="4"/>
  <c r="F10" i="4" s="1"/>
  <c r="F7" i="3"/>
  <c r="F9" i="3" s="1"/>
  <c r="F23" i="3"/>
  <c r="F25" i="3" s="1"/>
  <c r="C9" i="9"/>
  <c r="F30" i="4" l="1"/>
  <c r="G21" i="5" s="1"/>
  <c r="F29" i="3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G8" i="5" l="1"/>
  <c r="G23" i="5" s="1"/>
  <c r="G3" i="5"/>
  <c r="E14" i="7"/>
</calcChain>
</file>

<file path=xl/sharedStrings.xml><?xml version="1.0" encoding="utf-8"?>
<sst xmlns="http://schemas.openxmlformats.org/spreadsheetml/2006/main" count="203" uniqueCount="169">
  <si>
    <t>Personnel Services Costs</t>
  </si>
  <si>
    <t>Fringe Benefits &amp; Payroll Taxes</t>
  </si>
  <si>
    <t>Retirement</t>
  </si>
  <si>
    <t>Management Company Fees</t>
  </si>
  <si>
    <t>Legal Service</t>
  </si>
  <si>
    <t>Accounting / Audit Services</t>
  </si>
  <si>
    <t>Other Purchased / Professional / Consulting Services</t>
  </si>
  <si>
    <t>Building and Land Rent / Lease / Facility Finance Interest</t>
  </si>
  <si>
    <t>Repairs &amp; Maintenance</t>
  </si>
  <si>
    <t>Insurance</t>
  </si>
  <si>
    <t>Utilities</t>
  </si>
  <si>
    <t>Supplies / Materials</t>
  </si>
  <si>
    <t>Equipment / Furnishings</t>
  </si>
  <si>
    <t>Staff Development</t>
  </si>
  <si>
    <t>Marketing  / Recruitment</t>
  </si>
  <si>
    <t>Technology</t>
  </si>
  <si>
    <t xml:space="preserve">Food Service </t>
  </si>
  <si>
    <t>Student Services</t>
  </si>
  <si>
    <t>Office Expense</t>
  </si>
  <si>
    <t>Depreciation</t>
  </si>
  <si>
    <t>OTHER</t>
  </si>
  <si>
    <t>Administrative Staff Personnel</t>
  </si>
  <si>
    <t>Instructional Personnel</t>
  </si>
  <si>
    <t>Non-Instructional Personnel</t>
  </si>
  <si>
    <t>Total Salaries and Staff</t>
  </si>
  <si>
    <t>Total Employee Benefits</t>
  </si>
  <si>
    <t>Amount Spent</t>
  </si>
  <si>
    <t>A1.</t>
  </si>
  <si>
    <t>A2.</t>
  </si>
  <si>
    <t>A</t>
  </si>
  <si>
    <t>Administration</t>
  </si>
  <si>
    <t>B1.</t>
  </si>
  <si>
    <t>B2.</t>
  </si>
  <si>
    <t>B3.</t>
  </si>
  <si>
    <t>B</t>
  </si>
  <si>
    <t>All Other Spending</t>
  </si>
  <si>
    <t>C1.</t>
  </si>
  <si>
    <t>C2.</t>
  </si>
  <si>
    <t>C3.</t>
  </si>
  <si>
    <t>C</t>
  </si>
  <si>
    <t>Total</t>
  </si>
  <si>
    <t xml:space="preserve">D. </t>
  </si>
  <si>
    <t>Classroom Salaries</t>
  </si>
  <si>
    <t>Other Instructional Salaries</t>
  </si>
  <si>
    <t>A3.</t>
  </si>
  <si>
    <t xml:space="preserve">A4. </t>
  </si>
  <si>
    <t>Instructional Benefits</t>
  </si>
  <si>
    <t>Professional Development</t>
  </si>
  <si>
    <t>Instructional Total</t>
  </si>
  <si>
    <t>School Admin. Salaries</t>
  </si>
  <si>
    <t>School Admin. Benefits</t>
  </si>
  <si>
    <t>Other School Admin. Exp.</t>
  </si>
  <si>
    <t>Admin. Total</t>
  </si>
  <si>
    <t>All Other Salaries</t>
  </si>
  <si>
    <t>All Other Benefits</t>
  </si>
  <si>
    <t>All Other Non-Personnel Exp.</t>
  </si>
  <si>
    <t>Total of All Other Spending</t>
  </si>
  <si>
    <t>Management Level Spending</t>
  </si>
  <si>
    <t>Management Salaries</t>
  </si>
  <si>
    <t>Management Benefits</t>
  </si>
  <si>
    <t>Other Management Exp.</t>
  </si>
  <si>
    <t>Total Management Level</t>
  </si>
  <si>
    <t>E1.</t>
  </si>
  <si>
    <t>E2.</t>
  </si>
  <si>
    <t>E3.</t>
  </si>
  <si>
    <t xml:space="preserve">E4. </t>
  </si>
  <si>
    <t>E</t>
  </si>
  <si>
    <t>F1.</t>
  </si>
  <si>
    <t>F2.</t>
  </si>
  <si>
    <t>F3.</t>
  </si>
  <si>
    <t>F</t>
  </si>
  <si>
    <t>G1.</t>
  </si>
  <si>
    <t>G2.</t>
  </si>
  <si>
    <t>G3.</t>
  </si>
  <si>
    <t>G</t>
  </si>
  <si>
    <t>H.</t>
  </si>
  <si>
    <t>J.</t>
  </si>
  <si>
    <t>K1.</t>
  </si>
  <si>
    <t>K2.</t>
  </si>
  <si>
    <t>K3.</t>
  </si>
  <si>
    <t>K4.</t>
  </si>
  <si>
    <t>K5.</t>
  </si>
  <si>
    <t>K6.</t>
  </si>
  <si>
    <t>K.</t>
  </si>
  <si>
    <t>Management Level Local/State Spending</t>
  </si>
  <si>
    <t>L.</t>
  </si>
  <si>
    <t>M.</t>
  </si>
  <si>
    <t>N.</t>
  </si>
  <si>
    <t>Total Local/State</t>
  </si>
  <si>
    <t>Federal Title II Part A</t>
  </si>
  <si>
    <t>Federal Title I Part A</t>
  </si>
  <si>
    <t>Federal Title III Part A</t>
  </si>
  <si>
    <t>Federal Title IV Part A</t>
  </si>
  <si>
    <t>IDEA</t>
  </si>
  <si>
    <t>All Other Federal</t>
  </si>
  <si>
    <t>Total Federal Spending</t>
  </si>
  <si>
    <t>Total Management and Charter Level Spending</t>
  </si>
  <si>
    <t>Charter Level Program Detail Areas</t>
  </si>
  <si>
    <t>O.</t>
  </si>
  <si>
    <t>P.</t>
  </si>
  <si>
    <t>Q.</t>
  </si>
  <si>
    <t>R.</t>
  </si>
  <si>
    <t xml:space="preserve">S. </t>
  </si>
  <si>
    <t>T.</t>
  </si>
  <si>
    <t>Management Level Program Detail Areas</t>
  </si>
  <si>
    <t>U.</t>
  </si>
  <si>
    <t>V.</t>
  </si>
  <si>
    <t>W.</t>
  </si>
  <si>
    <t>X.</t>
  </si>
  <si>
    <t>Y.</t>
  </si>
  <si>
    <t>Z.</t>
  </si>
  <si>
    <t>Special Education</t>
  </si>
  <si>
    <t>ELL/MLL Services</t>
  </si>
  <si>
    <t>Pupil Services</t>
  </si>
  <si>
    <t>Community Schools Program</t>
  </si>
  <si>
    <t>Boces Services</t>
  </si>
  <si>
    <t>Pre - K</t>
  </si>
  <si>
    <t>Total Expenitures and Exclusions</t>
  </si>
  <si>
    <t>Total Exclusions</t>
  </si>
  <si>
    <t>Total Expenditures</t>
  </si>
  <si>
    <t>Exclusions</t>
  </si>
  <si>
    <t>Expenditures</t>
  </si>
  <si>
    <t>Transportation</t>
  </si>
  <si>
    <t>Other Tuition</t>
  </si>
  <si>
    <t>Debt Service</t>
  </si>
  <si>
    <t>Amout Spent</t>
  </si>
  <si>
    <t xml:space="preserve"> </t>
  </si>
  <si>
    <t xml:space="preserve">Reference Table </t>
  </si>
  <si>
    <t>Charter Average Fringe Rate</t>
  </si>
  <si>
    <t xml:space="preserve">Total Personel Service </t>
  </si>
  <si>
    <t xml:space="preserve">Other </t>
  </si>
  <si>
    <t>Program Services</t>
  </si>
  <si>
    <t>Supporting Services</t>
  </si>
  <si>
    <t>No. of Positions</t>
  </si>
  <si>
    <t>Regular Education</t>
  </si>
  <si>
    <t>Other Education</t>
  </si>
  <si>
    <t xml:space="preserve">Fund-raising  </t>
  </si>
  <si>
    <t>Management and General</t>
  </si>
  <si>
    <t> Total</t>
  </si>
  <si>
    <t xml:space="preserve"> $</t>
  </si>
  <si>
    <t>Total Expenses</t>
  </si>
  <si>
    <t>SCHOOL</t>
  </si>
  <si>
    <t>Name:</t>
  </si>
  <si>
    <t>Select from drop-down list →</t>
  </si>
  <si>
    <t>CONTACT INFORMATION</t>
  </si>
  <si>
    <t>Contact Name:</t>
  </si>
  <si>
    <t>enter name</t>
  </si>
  <si>
    <t>Contact Title:</t>
  </si>
  <si>
    <t>enter title</t>
  </si>
  <si>
    <t>Contact Email:</t>
  </si>
  <si>
    <t>enter email address</t>
  </si>
  <si>
    <t>Contact Phone:</t>
  </si>
  <si>
    <t>enter phone number</t>
  </si>
  <si>
    <t>Report Period</t>
  </si>
  <si>
    <t xml:space="preserve">Every Student Succeeds Act (ESSA) Financial Transparency Report </t>
  </si>
  <si>
    <t>Instructional</t>
  </si>
  <si>
    <t>*Use Internal Grant Tracking Federal/State/Local</t>
  </si>
  <si>
    <t>Charter School Average Fringe Benefit Calculator</t>
  </si>
  <si>
    <t xml:space="preserve">Charter School Level Spending </t>
  </si>
  <si>
    <t>Total School Charter Level</t>
  </si>
  <si>
    <t>Charter School Level Local/State Spending</t>
  </si>
  <si>
    <t xml:space="preserve">Functional Expenses </t>
  </si>
  <si>
    <t>20XX-20XX</t>
  </si>
  <si>
    <t>I.</t>
  </si>
  <si>
    <t>Total School and Management Level Spending</t>
  </si>
  <si>
    <t>D+H</t>
  </si>
  <si>
    <t>Must equal I</t>
  </si>
  <si>
    <t>Total Charter School and Management Spending</t>
  </si>
  <si>
    <t>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</si>
</sst>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\(#,##0.00\)"/>
    <numFmt numFmtId="165" formatCode="[&lt;=9999999]###\-####;\(###\)\ ###\-####"/>
    <numFmt numFmtId="166" formatCode="_(&quot;$&quot;* #,##0_);_(&quot;$&quot;* \(#,##0\);_(&quot;$&quot;* &quot;-&quot;??_);_(@_)"/>
  </numFmts>
  <fonts count="5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14"/>
      <name val="Calibri"/>
      <family val="2"/>
      <scheme val="minor"/>
    </font>
    <font>
      <sz val="11.5"/>
      <name val="Calibri"/>
      <family val="2"/>
      <scheme val="minor"/>
    </font>
    <font>
      <b/>
      <sz val="11.5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3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79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21" fillId="22" borderId="0">
      <alignment horizontal="left"/>
    </xf>
    <xf numFmtId="0" fontId="22" fillId="22" borderId="0">
      <alignment horizontal="right"/>
    </xf>
    <xf numFmtId="0" fontId="23" fillId="23" borderId="0">
      <alignment horizontal="center"/>
    </xf>
    <xf numFmtId="0" fontId="22" fillId="22" borderId="0">
      <alignment horizontal="right"/>
    </xf>
    <xf numFmtId="0" fontId="24" fillId="23" borderId="0">
      <alignment horizontal="left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21" fillId="22" borderId="0">
      <alignment horizontal="left"/>
    </xf>
    <xf numFmtId="0" fontId="25" fillId="23" borderId="0">
      <alignment horizontal="left"/>
    </xf>
    <xf numFmtId="0" fontId="15" fillId="0" borderId="6" applyNumberFormat="0" applyFill="0" applyAlignment="0" applyProtection="0"/>
    <xf numFmtId="0" fontId="16" fillId="24" borderId="0" applyNumberFormat="0" applyBorder="0" applyAlignment="0" applyProtection="0"/>
    <xf numFmtId="0" fontId="26" fillId="0" borderId="0"/>
    <xf numFmtId="0" fontId="4" fillId="25" borderId="7" applyNumberFormat="0" applyFont="0" applyAlignment="0" applyProtection="0"/>
    <xf numFmtId="0" fontId="17" fillId="20" borderId="8" applyNumberFormat="0" applyAlignment="0" applyProtection="0"/>
    <xf numFmtId="164" fontId="27" fillId="23" borderId="0">
      <alignment horizontal="right"/>
    </xf>
    <xf numFmtId="0" fontId="28" fillId="26" borderId="0">
      <alignment horizontal="center"/>
    </xf>
    <xf numFmtId="0" fontId="21" fillId="27" borderId="0"/>
    <xf numFmtId="0" fontId="29" fillId="23" borderId="0" applyBorder="0">
      <alignment horizontal="centerContinuous"/>
    </xf>
    <xf numFmtId="0" fontId="30" fillId="27" borderId="0" applyBorder="0">
      <alignment horizontal="centerContinuous"/>
    </xf>
    <xf numFmtId="0" fontId="25" fillId="24" borderId="0">
      <alignment horizontal="center"/>
    </xf>
    <xf numFmtId="49" fontId="31" fillId="23" borderId="0">
      <alignment horizontal="center"/>
    </xf>
    <xf numFmtId="0" fontId="22" fillId="22" borderId="0">
      <alignment horizontal="center"/>
    </xf>
    <xf numFmtId="0" fontId="22" fillId="22" borderId="0">
      <alignment horizontal="centerContinuous"/>
    </xf>
    <xf numFmtId="0" fontId="32" fillId="23" borderId="0">
      <alignment horizontal="left"/>
    </xf>
    <xf numFmtId="49" fontId="32" fillId="23" borderId="0">
      <alignment horizontal="center"/>
    </xf>
    <xf numFmtId="0" fontId="21" fillId="22" borderId="0">
      <alignment horizontal="left"/>
    </xf>
    <xf numFmtId="49" fontId="32" fillId="23" borderId="0">
      <alignment horizontal="left"/>
    </xf>
    <xf numFmtId="0" fontId="21" fillId="22" borderId="0">
      <alignment horizontal="centerContinuous"/>
    </xf>
    <xf numFmtId="0" fontId="21" fillId="22" borderId="0">
      <alignment horizontal="right"/>
    </xf>
    <xf numFmtId="49" fontId="25" fillId="23" borderId="0">
      <alignment horizontal="left"/>
    </xf>
    <xf numFmtId="0" fontId="22" fillId="22" borderId="0">
      <alignment horizontal="right"/>
    </xf>
    <xf numFmtId="0" fontId="32" fillId="7" borderId="0">
      <alignment horizontal="center"/>
    </xf>
    <xf numFmtId="0" fontId="33" fillId="7" borderId="0">
      <alignment horizontal="center"/>
    </xf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34" fillId="23" borderId="0">
      <alignment horizontal="center"/>
    </xf>
    <xf numFmtId="0" fontId="20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26" fillId="0" borderId="0"/>
    <xf numFmtId="44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3" fillId="0" borderId="21" applyNumberFormat="0" applyFill="0" applyAlignment="0" applyProtection="0"/>
    <xf numFmtId="0" fontId="3" fillId="0" borderId="0"/>
    <xf numFmtId="0" fontId="3" fillId="0" borderId="0"/>
  </cellStyleXfs>
  <cellXfs count="104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0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37" fillId="0" borderId="0" xfId="73" applyFont="1" applyFill="1"/>
    <xf numFmtId="0" fontId="39" fillId="0" borderId="13" xfId="73" applyFont="1" applyFill="1" applyBorder="1" applyAlignment="1">
      <alignment horizontal="left" indent="1"/>
    </xf>
    <xf numFmtId="0" fontId="37" fillId="0" borderId="0" xfId="73" applyFont="1" applyFill="1" applyBorder="1" applyAlignment="1" applyProtection="1">
      <alignment horizontal="left"/>
    </xf>
    <xf numFmtId="0" fontId="36" fillId="0" borderId="0" xfId="73" applyFont="1" applyFill="1" applyBorder="1" applyAlignment="1" applyProtection="1"/>
    <xf numFmtId="0" fontId="37" fillId="0" borderId="13" xfId="73" applyFont="1" applyFill="1" applyBorder="1" applyAlignment="1" applyProtection="1">
      <alignment horizontal="left" vertical="center" indent="1"/>
    </xf>
    <xf numFmtId="0" fontId="36" fillId="0" borderId="0" xfId="73" applyFont="1" applyFill="1" applyBorder="1" applyAlignment="1" applyProtection="1">
      <alignment vertical="center"/>
    </xf>
    <xf numFmtId="0" fontId="26" fillId="0" borderId="0" xfId="73" applyFill="1" applyBorder="1"/>
    <xf numFmtId="0" fontId="36" fillId="0" borderId="0" xfId="73" applyFont="1" applyFill="1" applyBorder="1" applyProtection="1"/>
    <xf numFmtId="0" fontId="26" fillId="0" borderId="0" xfId="73" applyFont="1"/>
    <xf numFmtId="0" fontId="37" fillId="0" borderId="13" xfId="73" applyFont="1" applyFill="1" applyBorder="1" applyAlignment="1" applyProtection="1">
      <alignment horizontal="left" indent="1"/>
    </xf>
    <xf numFmtId="0" fontId="36" fillId="0" borderId="13" xfId="73" applyFont="1" applyFill="1" applyBorder="1" applyAlignment="1" applyProtection="1">
      <alignment horizontal="left" indent="1"/>
    </xf>
    <xf numFmtId="0" fontId="46" fillId="0" borderId="0" xfId="72" applyFill="1" applyAlignment="1" applyProtection="1"/>
    <xf numFmtId="0" fontId="26" fillId="0" borderId="0" xfId="73" applyFill="1"/>
    <xf numFmtId="0" fontId="36" fillId="0" borderId="0" xfId="73" applyFont="1" applyFill="1" applyProtection="1"/>
    <xf numFmtId="0" fontId="44" fillId="0" borderId="0" xfId="73" applyFont="1" applyFill="1" applyBorder="1" applyAlignment="1" applyProtection="1">
      <alignment horizontal="center" vertical="center" wrapText="1"/>
    </xf>
    <xf numFmtId="0" fontId="36" fillId="28" borderId="0" xfId="45" applyFont="1" applyFill="1" applyBorder="1" applyProtection="1"/>
    <xf numFmtId="0" fontId="36" fillId="28" borderId="0" xfId="45" applyFont="1" applyFill="1" applyBorder="1" applyAlignment="1" applyProtection="1">
      <alignment vertical="top" wrapText="1"/>
    </xf>
    <xf numFmtId="0" fontId="36" fillId="28" borderId="11" xfId="45" applyFont="1" applyFill="1" applyBorder="1" applyAlignment="1" applyProtection="1">
      <alignment horizontal="center" vertical="top" wrapText="1"/>
    </xf>
    <xf numFmtId="0" fontId="36" fillId="28" borderId="0" xfId="45" applyFont="1" applyFill="1" applyBorder="1" applyAlignment="1" applyProtection="1">
      <alignment horizontal="center" vertical="top" wrapText="1"/>
    </xf>
    <xf numFmtId="0" fontId="36" fillId="28" borderId="22" xfId="45" applyFont="1" applyFill="1" applyBorder="1" applyAlignment="1" applyProtection="1">
      <alignment vertical="top" wrapText="1"/>
    </xf>
    <xf numFmtId="0" fontId="36" fillId="28" borderId="0" xfId="45" applyFont="1" applyFill="1" applyBorder="1" applyAlignment="1" applyProtection="1">
      <alignment horizontal="center" vertical="center" wrapText="1"/>
    </xf>
    <xf numFmtId="0" fontId="36" fillId="28" borderId="22" xfId="45" applyFont="1" applyFill="1" applyBorder="1" applyAlignment="1" applyProtection="1">
      <alignment horizontal="center" wrapText="1"/>
    </xf>
    <xf numFmtId="0" fontId="36" fillId="28" borderId="0" xfId="45" applyFont="1" applyFill="1" applyBorder="1" applyAlignment="1" applyProtection="1">
      <alignment horizontal="center" wrapText="1"/>
    </xf>
    <xf numFmtId="0" fontId="36" fillId="28" borderId="12" xfId="45" applyFont="1" applyFill="1" applyBorder="1" applyAlignment="1" applyProtection="1">
      <alignment horizontal="center" wrapText="1"/>
    </xf>
    <xf numFmtId="0" fontId="36" fillId="28" borderId="0" xfId="45" applyFont="1" applyFill="1" applyBorder="1" applyAlignment="1" applyProtection="1">
      <alignment horizontal="left" vertical="center"/>
    </xf>
    <xf numFmtId="43" fontId="36" fillId="28" borderId="0" xfId="45" applyNumberFormat="1" applyFont="1" applyFill="1" applyBorder="1" applyAlignment="1" applyProtection="1">
      <alignment horizontal="left" vertical="center"/>
    </xf>
    <xf numFmtId="3" fontId="36" fillId="28" borderId="0" xfId="45" applyNumberFormat="1" applyFont="1" applyFill="1" applyBorder="1" applyAlignment="1" applyProtection="1"/>
    <xf numFmtId="0" fontId="36" fillId="28" borderId="18" xfId="45" applyFont="1" applyFill="1" applyBorder="1" applyProtection="1"/>
    <xf numFmtId="43" fontId="36" fillId="29" borderId="0" xfId="45" applyNumberFormat="1" applyFont="1" applyFill="1" applyBorder="1" applyAlignment="1" applyProtection="1">
      <alignment horizontal="left" vertical="center"/>
      <protection locked="0"/>
    </xf>
    <xf numFmtId="0" fontId="36" fillId="28" borderId="18" xfId="45" applyFont="1" applyFill="1" applyBorder="1" applyAlignment="1" applyProtection="1">
      <alignment vertical="top" wrapText="1"/>
    </xf>
    <xf numFmtId="0" fontId="36" fillId="28" borderId="18" xfId="45" applyFont="1" applyFill="1" applyBorder="1" applyAlignment="1" applyProtection="1">
      <alignment horizontal="left" vertical="center"/>
    </xf>
    <xf numFmtId="3" fontId="36" fillId="28" borderId="18" xfId="45" applyNumberFormat="1" applyFont="1" applyFill="1" applyBorder="1" applyAlignment="1" applyProtection="1"/>
    <xf numFmtId="0" fontId="36" fillId="28" borderId="19" xfId="45" applyFont="1" applyFill="1" applyBorder="1" applyAlignment="1" applyProtection="1">
      <alignment vertical="top"/>
    </xf>
    <xf numFmtId="0" fontId="36" fillId="28" borderId="20" xfId="45" applyFont="1" applyFill="1" applyBorder="1" applyAlignment="1" applyProtection="1">
      <alignment vertical="top" wrapText="1"/>
    </xf>
    <xf numFmtId="0" fontId="1" fillId="0" borderId="0" xfId="0" applyFont="1" applyAlignment="1">
      <alignment vertical="center" wrapText="1"/>
    </xf>
    <xf numFmtId="0" fontId="0" fillId="0" borderId="16" xfId="0" applyBorder="1" applyAlignment="1"/>
    <xf numFmtId="0" fontId="0" fillId="0" borderId="0" xfId="0" applyNumberFormat="1" applyAlignment="1"/>
    <xf numFmtId="0" fontId="43" fillId="0" borderId="0" xfId="0" applyFont="1" applyAlignment="1"/>
    <xf numFmtId="0" fontId="43" fillId="0" borderId="0" xfId="0" applyFont="1" applyBorder="1" applyAlignment="1"/>
    <xf numFmtId="0" fontId="42" fillId="0" borderId="0" xfId="0" applyFont="1" applyBorder="1" applyAlignment="1"/>
    <xf numFmtId="0" fontId="0" fillId="0" borderId="0" xfId="0" applyAlignment="1"/>
    <xf numFmtId="0" fontId="2" fillId="0" borderId="0" xfId="0" applyFont="1" applyAlignment="1">
      <alignment horizontal="center"/>
    </xf>
    <xf numFmtId="166" fontId="0" fillId="0" borderId="0" xfId="74" applyNumberFormat="1" applyFont="1" applyAlignment="1">
      <alignment horizontal="left"/>
    </xf>
    <xf numFmtId="166" fontId="0" fillId="0" borderId="0" xfId="74" applyNumberFormat="1" applyFont="1" applyAlignment="1">
      <alignment horizontal="center"/>
    </xf>
    <xf numFmtId="166" fontId="41" fillId="0" borderId="0" xfId="74" applyNumberFormat="1" applyFont="1" applyAlignment="1">
      <alignment horizontal="center"/>
    </xf>
    <xf numFmtId="166" fontId="0" fillId="0" borderId="16" xfId="74" applyNumberFormat="1" applyFont="1" applyBorder="1" applyAlignment="1">
      <alignment horizontal="center"/>
    </xf>
    <xf numFmtId="166" fontId="0" fillId="0" borderId="16" xfId="74" applyNumberFormat="1" applyFont="1" applyBorder="1" applyAlignment="1">
      <alignment horizontal="center" vertical="center"/>
    </xf>
    <xf numFmtId="166" fontId="0" fillId="0" borderId="10" xfId="74" applyNumberFormat="1" applyFont="1" applyBorder="1" applyAlignment="1">
      <alignment horizontal="center"/>
    </xf>
    <xf numFmtId="166" fontId="0" fillId="0" borderId="0" xfId="74" applyNumberFormat="1" applyFont="1" applyAlignment="1"/>
    <xf numFmtId="166" fontId="0" fillId="0" borderId="0" xfId="74" applyNumberFormat="1" applyFont="1"/>
    <xf numFmtId="166" fontId="0" fillId="0" borderId="0" xfId="74" applyNumberFormat="1" applyFont="1" applyAlignment="1">
      <alignment horizontal="left" vertical="top"/>
    </xf>
    <xf numFmtId="166" fontId="0" fillId="0" borderId="16" xfId="74" applyNumberFormat="1" applyFont="1" applyBorder="1" applyAlignment="1">
      <alignment horizontal="left" vertical="top"/>
    </xf>
    <xf numFmtId="166" fontId="26" fillId="0" borderId="17" xfId="74" applyNumberFormat="1" applyFont="1" applyBorder="1" applyAlignment="1" applyProtection="1">
      <alignment horizontal="left" vertical="center"/>
    </xf>
    <xf numFmtId="166" fontId="0" fillId="0" borderId="10" xfId="74" applyNumberFormat="1" applyFont="1" applyBorder="1" applyAlignment="1">
      <alignment horizontal="left" vertical="top"/>
    </xf>
    <xf numFmtId="0" fontId="0" fillId="0" borderId="0" xfId="0" applyAlignment="1">
      <alignment horizontal="center"/>
    </xf>
    <xf numFmtId="166" fontId="2" fillId="0" borderId="0" xfId="74" applyNumberFormat="1" applyFont="1" applyAlignment="1">
      <alignment horizontal="center"/>
    </xf>
    <xf numFmtId="166" fontId="41" fillId="0" borderId="0" xfId="74" applyNumberFormat="1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41" fontId="36" fillId="28" borderId="0" xfId="45" applyNumberFormat="1" applyFont="1" applyFill="1" applyBorder="1" applyAlignment="1" applyProtection="1">
      <alignment vertical="top" wrapText="1"/>
    </xf>
    <xf numFmtId="41" fontId="36" fillId="28" borderId="20" xfId="45" applyNumberFormat="1" applyFont="1" applyFill="1" applyBorder="1" applyAlignment="1" applyProtection="1">
      <alignment vertical="top" wrapText="1"/>
    </xf>
    <xf numFmtId="41" fontId="0" fillId="0" borderId="0" xfId="0" applyNumberFormat="1"/>
    <xf numFmtId="0" fontId="37" fillId="0" borderId="0" xfId="45" applyFont="1" applyFill="1" applyBorder="1" applyAlignment="1" applyProtection="1">
      <alignment horizontal="left" vertical="center"/>
    </xf>
    <xf numFmtId="43" fontId="37" fillId="28" borderId="0" xfId="45" applyNumberFormat="1" applyFont="1" applyFill="1" applyBorder="1" applyAlignment="1" applyProtection="1">
      <alignment vertical="top" wrapText="1"/>
    </xf>
    <xf numFmtId="0" fontId="37" fillId="28" borderId="0" xfId="45" applyFont="1" applyFill="1" applyBorder="1" applyAlignment="1" applyProtection="1">
      <alignment horizontal="left" vertical="center"/>
    </xf>
    <xf numFmtId="42" fontId="0" fillId="0" borderId="0" xfId="0" applyNumberFormat="1"/>
    <xf numFmtId="44" fontId="0" fillId="0" borderId="0" xfId="74" applyFont="1"/>
    <xf numFmtId="41" fontId="36" fillId="28" borderId="0" xfId="77" applyNumberFormat="1" applyFont="1" applyFill="1" applyBorder="1" applyAlignment="1" applyProtection="1">
      <alignment vertical="top" wrapText="1"/>
    </xf>
    <xf numFmtId="41" fontId="38" fillId="28" borderId="0" xfId="77" applyNumberFormat="1" applyFont="1" applyFill="1" applyBorder="1" applyAlignment="1" applyProtection="1">
      <alignment vertical="top" wrapText="1"/>
    </xf>
    <xf numFmtId="41" fontId="37" fillId="28" borderId="0" xfId="77" applyNumberFormat="1" applyFont="1" applyFill="1" applyBorder="1" applyAlignment="1" applyProtection="1">
      <alignment vertical="top" wrapText="1"/>
    </xf>
    <xf numFmtId="41" fontId="48" fillId="30" borderId="0" xfId="0" applyNumberFormat="1" applyFont="1" applyFill="1" applyAlignment="1" applyProtection="1">
      <alignment vertical="top" wrapText="1"/>
      <protection locked="0"/>
    </xf>
    <xf numFmtId="41" fontId="49" fillId="30" borderId="0" xfId="0" applyNumberFormat="1" applyFont="1" applyFill="1" applyAlignment="1" applyProtection="1">
      <alignment vertical="top" wrapText="1"/>
      <protection locked="0"/>
    </xf>
    <xf numFmtId="166" fontId="0" fillId="0" borderId="0" xfId="74" applyNumberFormat="1" applyFont="1" applyAlignment="1">
      <alignment horizontal="left"/>
    </xf>
    <xf numFmtId="166" fontId="0" fillId="0" borderId="16" xfId="74" applyNumberFormat="1" applyFont="1" applyBorder="1" applyAlignment="1">
      <alignment horizontal="left"/>
    </xf>
    <xf numFmtId="166" fontId="0" fillId="0" borderId="17" xfId="74" applyNumberFormat="1" applyFont="1" applyBorder="1" applyAlignment="1">
      <alignment horizontal="left"/>
    </xf>
    <xf numFmtId="166" fontId="0" fillId="0" borderId="10" xfId="74" applyNumberFormat="1" applyFont="1" applyBorder="1" applyAlignment="1">
      <alignment horizontal="left"/>
    </xf>
    <xf numFmtId="166" fontId="2" fillId="0" borderId="0" xfId="74" applyNumberFormat="1" applyFont="1" applyAlignment="1">
      <alignment horizontal="center"/>
    </xf>
    <xf numFmtId="43" fontId="0" fillId="0" borderId="0" xfId="75" applyFont="1"/>
    <xf numFmtId="0" fontId="35" fillId="0" borderId="0" xfId="73" applyFont="1" applyFill="1" applyBorder="1" applyAlignment="1" applyProtection="1">
      <alignment horizontal="center" wrapText="1"/>
    </xf>
    <xf numFmtId="0" fontId="44" fillId="0" borderId="0" xfId="73" applyFont="1" applyFill="1" applyBorder="1" applyAlignment="1" applyProtection="1">
      <alignment horizontal="center" vertical="center" wrapText="1"/>
      <protection hidden="1"/>
    </xf>
    <xf numFmtId="0" fontId="36" fillId="0" borderId="14" xfId="73" applyFont="1" applyFill="1" applyBorder="1" applyAlignment="1" applyProtection="1">
      <alignment horizontal="left" indent="1"/>
      <protection locked="0"/>
    </xf>
    <xf numFmtId="0" fontId="36" fillId="0" borderId="15" xfId="73" applyFont="1" applyFill="1" applyBorder="1" applyAlignment="1" applyProtection="1">
      <alignment horizontal="left" indent="1"/>
      <protection locked="0"/>
    </xf>
    <xf numFmtId="0" fontId="36" fillId="0" borderId="0" xfId="73" applyFont="1" applyFill="1" applyAlignment="1" applyProtection="1">
      <alignment horizontal="left" vertical="top" wrapText="1"/>
    </xf>
    <xf numFmtId="0" fontId="45" fillId="0" borderId="0" xfId="73" applyFont="1" applyAlignment="1" applyProtection="1">
      <alignment horizontal="center" vertical="center" wrapText="1"/>
      <protection hidden="1"/>
    </xf>
    <xf numFmtId="0" fontId="36" fillId="0" borderId="13" xfId="73" applyFont="1" applyFill="1" applyBorder="1" applyAlignment="1" applyProtection="1">
      <alignment horizontal="left" vertical="center" indent="1"/>
      <protection locked="0"/>
    </xf>
    <xf numFmtId="165" fontId="36" fillId="0" borderId="13" xfId="73" applyNumberFormat="1" applyFont="1" applyFill="1" applyBorder="1" applyAlignment="1" applyProtection="1">
      <alignment horizontal="left" vertical="center" indent="1"/>
      <protection locked="0"/>
    </xf>
    <xf numFmtId="0" fontId="36" fillId="28" borderId="12" xfId="45" applyFont="1" applyFill="1" applyBorder="1" applyAlignment="1" applyProtection="1">
      <alignment horizontal="center" vertical="top" wrapText="1"/>
    </xf>
    <xf numFmtId="166" fontId="41" fillId="0" borderId="0" xfId="74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2" fillId="0" borderId="0" xfId="0" applyFont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166" fontId="2" fillId="0" borderId="0" xfId="74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74" applyNumberFormat="1" applyFont="1" applyAlignment="1">
      <alignment horizontal="center" vertical="top"/>
    </xf>
  </cellXfs>
  <cellStyles count="7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lumnAttributeAbovePrompt" xfId="29" xr:uid="{00000000-0005-0000-0000-00001B000000}"/>
    <cellStyle name="ColumnAttributePrompt" xfId="30" xr:uid="{00000000-0005-0000-0000-00001C000000}"/>
    <cellStyle name="ColumnAttributeValue" xfId="31" xr:uid="{00000000-0005-0000-0000-00001D000000}"/>
    <cellStyle name="ColumnHeadingPrompt" xfId="32" xr:uid="{00000000-0005-0000-0000-00001E000000}"/>
    <cellStyle name="ColumnHeadingValue" xfId="33" xr:uid="{00000000-0005-0000-0000-00001F000000}"/>
    <cellStyle name="Comma" xfId="75" builtinId="3"/>
    <cellStyle name="Currency" xfId="74" builtinId="4"/>
    <cellStyle name="Explanatory Text 2" xfId="34" xr:uid="{00000000-0005-0000-0000-000022000000}"/>
    <cellStyle name="Good 2" xfId="35" xr:uid="{00000000-0005-0000-0000-000023000000}"/>
    <cellStyle name="Heading 1 2" xfId="36" xr:uid="{00000000-0005-0000-0000-000024000000}"/>
    <cellStyle name="Heading 2 2" xfId="37" xr:uid="{00000000-0005-0000-0000-000025000000}"/>
    <cellStyle name="Heading 3 2" xfId="38" xr:uid="{00000000-0005-0000-0000-000026000000}"/>
    <cellStyle name="Heading 3 2 2" xfId="76" xr:uid="{00000000-0005-0000-0000-000027000000}"/>
    <cellStyle name="Heading 3 3" xfId="71" xr:uid="{00000000-0005-0000-0000-000028000000}"/>
    <cellStyle name="Heading 4 2" xfId="39" xr:uid="{00000000-0005-0000-0000-000029000000}"/>
    <cellStyle name="Hyperlink 2" xfId="72" xr:uid="{00000000-0005-0000-0000-00002A000000}"/>
    <cellStyle name="Input 2" xfId="40" xr:uid="{00000000-0005-0000-0000-00002B000000}"/>
    <cellStyle name="LineItemPrompt" xfId="41" xr:uid="{00000000-0005-0000-0000-00002C000000}"/>
    <cellStyle name="LineItemValue" xfId="42" xr:uid="{00000000-0005-0000-0000-00002D000000}"/>
    <cellStyle name="Linked Cell 2" xfId="43" xr:uid="{00000000-0005-0000-0000-00002E000000}"/>
    <cellStyle name="Neutral 2" xfId="44" xr:uid="{00000000-0005-0000-0000-00002F000000}"/>
    <cellStyle name="Normal" xfId="0" builtinId="0"/>
    <cellStyle name="Normal 10" xfId="73" xr:uid="{00000000-0005-0000-0000-000031000000}"/>
    <cellStyle name="Normal 10 2" xfId="78" xr:uid="{00000000-0005-0000-0000-000032000000}"/>
    <cellStyle name="Normal 2" xfId="45" xr:uid="{00000000-0005-0000-0000-000033000000}"/>
    <cellStyle name="Normal 2 2" xfId="77" xr:uid="{00000000-0005-0000-0000-000034000000}"/>
    <cellStyle name="Normal 3" xfId="1" xr:uid="{00000000-0005-0000-0000-000035000000}"/>
    <cellStyle name="Note 2" xfId="46" xr:uid="{00000000-0005-0000-0000-000036000000}"/>
    <cellStyle name="Output 2" xfId="47" xr:uid="{00000000-0005-0000-0000-000037000000}"/>
    <cellStyle name="OUTPUT AMOUNTS" xfId="48" xr:uid="{00000000-0005-0000-0000-000038000000}"/>
    <cellStyle name="OUTPUT COLUMN HEADINGS" xfId="49" xr:uid="{00000000-0005-0000-0000-000039000000}"/>
    <cellStyle name="OUTPUT LINE ITEMS" xfId="50" xr:uid="{00000000-0005-0000-0000-00003A000000}"/>
    <cellStyle name="OUTPUT REPORT HEADING" xfId="51" xr:uid="{00000000-0005-0000-0000-00003B000000}"/>
    <cellStyle name="OUTPUT REPORT TITLE" xfId="52" xr:uid="{00000000-0005-0000-0000-00003C000000}"/>
    <cellStyle name="ReportTitlePrompt" xfId="53" xr:uid="{00000000-0005-0000-0000-00003D000000}"/>
    <cellStyle name="ReportTitleValue" xfId="54" xr:uid="{00000000-0005-0000-0000-00003E000000}"/>
    <cellStyle name="RowAcctAbovePrompt" xfId="55" xr:uid="{00000000-0005-0000-0000-00003F000000}"/>
    <cellStyle name="RowAcctSOBAbovePrompt" xfId="56" xr:uid="{00000000-0005-0000-0000-000040000000}"/>
    <cellStyle name="RowAcctSOBValue" xfId="57" xr:uid="{00000000-0005-0000-0000-000041000000}"/>
    <cellStyle name="RowAcctValue" xfId="58" xr:uid="{00000000-0005-0000-0000-000042000000}"/>
    <cellStyle name="RowAttrAbovePrompt" xfId="59" xr:uid="{00000000-0005-0000-0000-000043000000}"/>
    <cellStyle name="RowAttrValue" xfId="60" xr:uid="{00000000-0005-0000-0000-000044000000}"/>
    <cellStyle name="RowColSetAbovePrompt" xfId="61" xr:uid="{00000000-0005-0000-0000-000045000000}"/>
    <cellStyle name="RowColSetLeftPrompt" xfId="62" xr:uid="{00000000-0005-0000-0000-000046000000}"/>
    <cellStyle name="RowColSetValue" xfId="63" xr:uid="{00000000-0005-0000-0000-000047000000}"/>
    <cellStyle name="RowLeftPrompt" xfId="64" xr:uid="{00000000-0005-0000-0000-000048000000}"/>
    <cellStyle name="SampleUsingFormatMask" xfId="65" xr:uid="{00000000-0005-0000-0000-000049000000}"/>
    <cellStyle name="SampleWithNoFormatMask" xfId="66" xr:uid="{00000000-0005-0000-0000-00004A000000}"/>
    <cellStyle name="Title 2" xfId="67" xr:uid="{00000000-0005-0000-0000-00004B000000}"/>
    <cellStyle name="Total 2" xfId="68" xr:uid="{00000000-0005-0000-0000-00004C000000}"/>
    <cellStyle name="UploadThisRowValue" xfId="69" xr:uid="{00000000-0005-0000-0000-00004D000000}"/>
    <cellStyle name="Warning Text 2" xfId="70" xr:uid="{00000000-0005-0000-0000-00004E000000}"/>
  </cellStyles>
  <dxfs count="7"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1.) Name of School'!D1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65010" y="129352"/>
    <xdr:ext cx="3130319" cy="914400"/>
    <xdr:pic>
      <xdr:nvPicPr>
        <xdr:cNvPr id="2" name="Picture 3" descr="charter schools logo b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865010" y="129352"/>
          <a:ext cx="313031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oneCellAnchor>
    <xdr:from>
      <xdr:col>5</xdr:col>
      <xdr:colOff>3593</xdr:colOff>
      <xdr:row>10</xdr:row>
      <xdr:rowOff>20310</xdr:rowOff>
    </xdr:from>
    <xdr:ext cx="164048" cy="160688"/>
    <xdr:pic>
      <xdr:nvPicPr>
        <xdr:cNvPr id="3" name="Picture 2">
          <a:hlinkClick xmlns:r="http://schemas.openxmlformats.org/officeDocument/2006/relationships" r:id="rId2" tooltip="Select Type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343" y="1639560"/>
          <a:ext cx="164048" cy="160688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claico/AppData/Local/Temp/2019-20-Budget-and-Quarterly-Report-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NFS1\DeptData$\My%20Documents\TEMPLATES\Annual%20Budget%20&amp;%20Quarterly%20Report%20Template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unding by District"/>
      <sheetName val="2.) Enrollment"/>
      <sheetName val="3.) Staffing Plan"/>
      <sheetName val="4.) Yearly Budget"/>
      <sheetName val="5.) Balance Sheet"/>
      <sheetName val="6.) Quarterly Report"/>
      <sheetName val="7.) Annual Report Requirement"/>
      <sheetName val="CONTROL"/>
      <sheetName val="2019-20-Budget-and-Quarterly-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I5" t="str">
            <v/>
          </cell>
        </row>
        <row r="10">
          <cell r="O10">
            <v>0</v>
          </cell>
        </row>
        <row r="12">
          <cell r="M12" t="str">
            <v/>
          </cell>
        </row>
        <row r="22">
          <cell r="I22" t="str">
            <v>2018-19</v>
          </cell>
        </row>
        <row r="35">
          <cell r="I35" t="str">
            <v>2019-20</v>
          </cell>
        </row>
        <row r="38">
          <cell r="B38" t="str">
            <v>Please enter school name on tab - "1) Name of School"</v>
          </cell>
        </row>
        <row r="39">
          <cell r="B39" t="str">
            <v>Please complete entering all information  on tab - "1) Name of School"</v>
          </cell>
        </row>
        <row r="109">
          <cell r="B109" t="str">
            <v>(Select from drop-down list) →</v>
          </cell>
        </row>
        <row r="110">
          <cell r="B110" t="str">
            <v>ADDISON CSD</v>
          </cell>
        </row>
        <row r="111">
          <cell r="B111" t="str">
            <v>ADIRONDACK CSD</v>
          </cell>
        </row>
        <row r="112">
          <cell r="B112" t="str">
            <v>AFTON CSD</v>
          </cell>
        </row>
        <row r="113">
          <cell r="B113" t="str">
            <v>AKRON CSD</v>
          </cell>
        </row>
        <row r="114">
          <cell r="B114" t="str">
            <v>ALBANY CITY SD</v>
          </cell>
        </row>
        <row r="115">
          <cell r="B115" t="str">
            <v>ALBION CSD</v>
          </cell>
        </row>
        <row r="116">
          <cell r="B116" t="str">
            <v>ALDEN CSD</v>
          </cell>
        </row>
        <row r="117">
          <cell r="B117" t="str">
            <v>ALEXANDER CSD</v>
          </cell>
        </row>
        <row r="118">
          <cell r="B118" t="str">
            <v>ALEXANDRIA CSD</v>
          </cell>
        </row>
        <row r="119">
          <cell r="B119" t="str">
            <v>ALFRED-ALMOND CSD</v>
          </cell>
        </row>
        <row r="120">
          <cell r="B120" t="str">
            <v>ALLEGANY-LIMESTONE CSD</v>
          </cell>
        </row>
        <row r="121">
          <cell r="B121" t="str">
            <v>ALTMAR-PARISH-WILLIAMSTOWN CSD</v>
          </cell>
        </row>
        <row r="122">
          <cell r="B122" t="str">
            <v>AMAGANSETT UFSD</v>
          </cell>
        </row>
        <row r="123">
          <cell r="B123" t="str">
            <v>AMHERST CSD</v>
          </cell>
        </row>
        <row r="124">
          <cell r="B124" t="str">
            <v>AMITYVILLE UFSD</v>
          </cell>
        </row>
        <row r="125">
          <cell r="B125" t="str">
            <v>AMSTERDAM CITY SD</v>
          </cell>
        </row>
        <row r="126">
          <cell r="B126" t="str">
            <v>ANDES CSD</v>
          </cell>
        </row>
        <row r="127">
          <cell r="B127" t="str">
            <v>ANDOVER CSD</v>
          </cell>
        </row>
        <row r="128">
          <cell r="B128" t="str">
            <v>ARDSLEY UFSD</v>
          </cell>
        </row>
        <row r="129">
          <cell r="B129" t="str">
            <v>ARGYLE CSD</v>
          </cell>
        </row>
        <row r="130">
          <cell r="B130" t="str">
            <v>ARKPORT CSD</v>
          </cell>
        </row>
        <row r="131">
          <cell r="B131" t="str">
            <v>ARLINGTON CSD</v>
          </cell>
        </row>
        <row r="132">
          <cell r="B132" t="str">
            <v>ATTICA CSD</v>
          </cell>
        </row>
        <row r="133">
          <cell r="B133" t="str">
            <v>AUBURN CITY SD</v>
          </cell>
        </row>
        <row r="134">
          <cell r="B134" t="str">
            <v>AUSABLE VALLEY CSD</v>
          </cell>
        </row>
        <row r="135">
          <cell r="B135" t="str">
            <v>AVERILL PARK CSD</v>
          </cell>
        </row>
        <row r="136">
          <cell r="B136" t="str">
            <v>AVOCA CSD</v>
          </cell>
        </row>
        <row r="137">
          <cell r="B137" t="str">
            <v>AVON CSD</v>
          </cell>
        </row>
        <row r="138">
          <cell r="B138" t="str">
            <v>BABYLON UFSD</v>
          </cell>
        </row>
        <row r="139">
          <cell r="B139" t="str">
            <v>BAINBRIDGE-GUILFORD CSD</v>
          </cell>
        </row>
        <row r="140">
          <cell r="B140" t="str">
            <v>BALDWIN UFSD</v>
          </cell>
        </row>
        <row r="141">
          <cell r="B141" t="str">
            <v>BALDWINSVILLE CSD</v>
          </cell>
        </row>
        <row r="142">
          <cell r="B142" t="str">
            <v>BALLSTON SPA CSD</v>
          </cell>
        </row>
        <row r="143">
          <cell r="B143" t="str">
            <v>BARKER CSD</v>
          </cell>
        </row>
        <row r="144">
          <cell r="B144" t="str">
            <v>BATAVIA CITY SD</v>
          </cell>
        </row>
        <row r="145">
          <cell r="B145" t="str">
            <v>BATH CSD</v>
          </cell>
        </row>
        <row r="146">
          <cell r="B146" t="str">
            <v>BAY SHORE UFSD</v>
          </cell>
        </row>
        <row r="147">
          <cell r="B147" t="str">
            <v>BAYPORT-BLUE POINT UFSD</v>
          </cell>
        </row>
        <row r="148">
          <cell r="B148" t="str">
            <v>BEACON CITY SD</v>
          </cell>
        </row>
        <row r="149">
          <cell r="B149" t="str">
            <v>BEAVER RIVER CSD</v>
          </cell>
        </row>
        <row r="150">
          <cell r="B150" t="str">
            <v>BEDFORD CSD</v>
          </cell>
        </row>
        <row r="151">
          <cell r="B151" t="str">
            <v>BEEKMANTOWN CSD</v>
          </cell>
        </row>
        <row r="152">
          <cell r="B152" t="str">
            <v>BELFAST CSD</v>
          </cell>
        </row>
        <row r="153">
          <cell r="B153" t="str">
            <v>BELLEVILLE HENDERSON CSD</v>
          </cell>
        </row>
        <row r="154">
          <cell r="B154" t="str">
            <v>BELLMORE UFSD</v>
          </cell>
        </row>
        <row r="155">
          <cell r="B155" t="str">
            <v>BELLMORE-MERRICK CENTRAL HS DISTRICT</v>
          </cell>
        </row>
        <row r="156">
          <cell r="B156" t="str">
            <v>BEMUS POINT CSD</v>
          </cell>
        </row>
        <row r="157">
          <cell r="B157" t="str">
            <v>BERLIN CSD</v>
          </cell>
        </row>
        <row r="158">
          <cell r="B158" t="str">
            <v>BERNE-KNOX-WESTERLO CSD</v>
          </cell>
        </row>
        <row r="159">
          <cell r="B159" t="str">
            <v>BETHLEHEM CSD</v>
          </cell>
        </row>
        <row r="160">
          <cell r="B160" t="str">
            <v>BETHPAGE UFSD</v>
          </cell>
        </row>
        <row r="161">
          <cell r="B161" t="str">
            <v>BINGHAMTON CITY SD</v>
          </cell>
        </row>
        <row r="162">
          <cell r="B162" t="str">
            <v>BLIND BROOK-RYE UFSD</v>
          </cell>
        </row>
        <row r="163">
          <cell r="B163" t="str">
            <v>BOLIVAR-RICHBURG CSD</v>
          </cell>
        </row>
        <row r="164">
          <cell r="B164" t="str">
            <v>BOLTON CSD</v>
          </cell>
        </row>
        <row r="165">
          <cell r="B165" t="str">
            <v>BRADFORD CSD</v>
          </cell>
        </row>
        <row r="166">
          <cell r="B166" t="str">
            <v>BRASHER FALLS CSD</v>
          </cell>
        </row>
        <row r="167">
          <cell r="B167" t="str">
            <v>BRENTWOOD UFSD</v>
          </cell>
        </row>
        <row r="168">
          <cell r="B168" t="str">
            <v>BREWSTER CSD</v>
          </cell>
        </row>
        <row r="169">
          <cell r="B169" t="str">
            <v>BRIARCLIFF MANOR UFSD</v>
          </cell>
        </row>
        <row r="170">
          <cell r="B170" t="str">
            <v>BRIDGEHAMPTON UFSD</v>
          </cell>
        </row>
        <row r="171">
          <cell r="B171" t="str">
            <v>BRIGHTON CSD</v>
          </cell>
        </row>
        <row r="172">
          <cell r="B172" t="str">
            <v>BROADALBIN-PERTH CSD</v>
          </cell>
        </row>
        <row r="173">
          <cell r="B173" t="str">
            <v>BROCKPORT CSD</v>
          </cell>
        </row>
        <row r="174">
          <cell r="B174" t="str">
            <v>BROCTON CSD</v>
          </cell>
        </row>
        <row r="175">
          <cell r="B175" t="str">
            <v>BRONXVILLE UFSD</v>
          </cell>
        </row>
        <row r="176">
          <cell r="B176" t="str">
            <v>BROOKFIELD CSD</v>
          </cell>
        </row>
        <row r="177">
          <cell r="B177" t="str">
            <v>BROOKHAVEN-COMSEWOGUE UFSD</v>
          </cell>
        </row>
        <row r="178">
          <cell r="B178" t="str">
            <v>BRUNSWICK CSD (BRITTONKILL)</v>
          </cell>
        </row>
        <row r="179">
          <cell r="B179" t="str">
            <v>BRUSHTON-MOIRA CSD</v>
          </cell>
        </row>
        <row r="180">
          <cell r="B180" t="str">
            <v>BUFFALO CITY SD</v>
          </cell>
        </row>
        <row r="181">
          <cell r="B181" t="str">
            <v>BURNT HILLS-BALLSTON LAKE CSD</v>
          </cell>
        </row>
        <row r="182">
          <cell r="B182" t="str">
            <v>BYRAM HILLS CSD</v>
          </cell>
        </row>
        <row r="183">
          <cell r="B183" t="str">
            <v>BYRON-BERGEN CSD</v>
          </cell>
        </row>
        <row r="184">
          <cell r="B184" t="str">
            <v>CAIRO-DURHAM CSD</v>
          </cell>
        </row>
        <row r="185">
          <cell r="B185" t="str">
            <v>CALEDONIA-MUMFORD CSD</v>
          </cell>
        </row>
        <row r="186">
          <cell r="B186" t="str">
            <v>CAMBRIDGE CSD</v>
          </cell>
        </row>
        <row r="187">
          <cell r="B187" t="str">
            <v>CAMDEN CSD</v>
          </cell>
        </row>
        <row r="188">
          <cell r="B188" t="str">
            <v>CAMPBELL-SAVONA CSD</v>
          </cell>
        </row>
        <row r="189">
          <cell r="B189" t="str">
            <v>CANAJOHARIE CSD</v>
          </cell>
        </row>
        <row r="190">
          <cell r="B190" t="str">
            <v>CANANDAIGUA CITY SD</v>
          </cell>
        </row>
        <row r="191">
          <cell r="B191" t="str">
            <v>CANASERAGA CSD</v>
          </cell>
        </row>
        <row r="192">
          <cell r="B192" t="str">
            <v>CANASTOTA CSD</v>
          </cell>
        </row>
        <row r="193">
          <cell r="B193" t="str">
            <v>CANDOR CSD</v>
          </cell>
        </row>
        <row r="194">
          <cell r="B194" t="str">
            <v>CANISTEO-GREENWOOD CSD</v>
          </cell>
        </row>
        <row r="195">
          <cell r="B195" t="str">
            <v>CANTON CSD</v>
          </cell>
        </row>
        <row r="196">
          <cell r="B196" t="str">
            <v>CARLE PLACE UFSD</v>
          </cell>
        </row>
        <row r="197">
          <cell r="B197" t="str">
            <v>CARMEL CSD</v>
          </cell>
        </row>
        <row r="198">
          <cell r="B198" t="str">
            <v>CARTHAGE CSD</v>
          </cell>
        </row>
        <row r="199">
          <cell r="B199" t="str">
            <v>CASSADAGA VALLEY CSD</v>
          </cell>
        </row>
        <row r="200">
          <cell r="B200" t="str">
            <v>CATO-MERIDIAN CSD</v>
          </cell>
        </row>
        <row r="201">
          <cell r="B201" t="str">
            <v>CATSKILL CSD</v>
          </cell>
        </row>
        <row r="202">
          <cell r="B202" t="str">
            <v>CATTARAUGUS-LITTLE VALLEY CSD</v>
          </cell>
        </row>
        <row r="203">
          <cell r="B203" t="str">
            <v>CAZENOVIA CSD</v>
          </cell>
        </row>
        <row r="204">
          <cell r="B204" t="str">
            <v>CENTER MORICHES UFSD</v>
          </cell>
        </row>
        <row r="205">
          <cell r="B205" t="str">
            <v>CENTRAL ISLIP UFSD</v>
          </cell>
        </row>
        <row r="206">
          <cell r="B206" t="str">
            <v>CENTRAL SQUARE CSD</v>
          </cell>
        </row>
        <row r="207">
          <cell r="B207" t="str">
            <v>CENTRAL VALLEY CSD AT ILION-MOHAWK</v>
          </cell>
        </row>
        <row r="208">
          <cell r="B208" t="str">
            <v>CHAPPAQUA CSD</v>
          </cell>
        </row>
        <row r="209">
          <cell r="B209" t="str">
            <v>CHARLOTTE VALLEY CSD</v>
          </cell>
        </row>
        <row r="210">
          <cell r="B210" t="str">
            <v>CHATEAUGAY CSD</v>
          </cell>
        </row>
        <row r="211">
          <cell r="B211" t="str">
            <v>CHATHAM CSD</v>
          </cell>
        </row>
        <row r="212">
          <cell r="B212" t="str">
            <v>CHAUTAUQUA LAKE CSD</v>
          </cell>
        </row>
        <row r="213">
          <cell r="B213" t="str">
            <v>CHAZY UFSD</v>
          </cell>
        </row>
        <row r="214">
          <cell r="B214" t="str">
            <v>CHEEKTOWAGA CSD</v>
          </cell>
        </row>
        <row r="215">
          <cell r="B215" t="str">
            <v>CHEEKTOWAGA-MARYVALE UFSD</v>
          </cell>
        </row>
        <row r="216">
          <cell r="B216" t="str">
            <v>CHEEKTOWAGA-SLOAN UFSD</v>
          </cell>
        </row>
        <row r="217">
          <cell r="B217" t="str">
            <v>CHENANGO FORKS CSD</v>
          </cell>
        </row>
        <row r="218">
          <cell r="B218" t="str">
            <v>CHENANGO VALLEY CSD</v>
          </cell>
        </row>
        <row r="219">
          <cell r="B219" t="str">
            <v>CHERRY VALLEY-SPRINGFIELD CSD</v>
          </cell>
        </row>
        <row r="220">
          <cell r="B220" t="str">
            <v>CHESTER UFSD</v>
          </cell>
        </row>
        <row r="221">
          <cell r="B221" t="str">
            <v>CHITTENANGO CSD</v>
          </cell>
        </row>
        <row r="222">
          <cell r="B222" t="str">
            <v>CHURCHVILLE-CHILI CSD</v>
          </cell>
        </row>
        <row r="223">
          <cell r="B223" t="str">
            <v>CINCINNATUS CSD</v>
          </cell>
        </row>
        <row r="224">
          <cell r="B224" t="str">
            <v>CLARENCE CSD</v>
          </cell>
        </row>
        <row r="225">
          <cell r="B225" t="str">
            <v>CLARKSTOWN CSD</v>
          </cell>
        </row>
        <row r="226">
          <cell r="B226" t="str">
            <v>CLEVELAND HILL UFSD</v>
          </cell>
        </row>
        <row r="227">
          <cell r="B227" t="str">
            <v>CLIFTON-FINE CSD</v>
          </cell>
        </row>
        <row r="228">
          <cell r="B228" t="str">
            <v>CLINTON CSD</v>
          </cell>
        </row>
        <row r="229">
          <cell r="B229" t="str">
            <v>CLYDE-SAVANNAH CSD</v>
          </cell>
        </row>
        <row r="230">
          <cell r="B230" t="str">
            <v>CLYMER CSD</v>
          </cell>
        </row>
        <row r="231">
          <cell r="B231" t="str">
            <v>COBLESKILL-RICHMONDVILLE CSD</v>
          </cell>
        </row>
        <row r="232">
          <cell r="B232" t="str">
            <v>COHOES CITY SD</v>
          </cell>
        </row>
        <row r="233">
          <cell r="B233" t="str">
            <v>COLD SPRING HARBOR CSD</v>
          </cell>
        </row>
        <row r="234">
          <cell r="B234" t="str">
            <v>COLTON-PIERREPONT CSD</v>
          </cell>
        </row>
        <row r="235">
          <cell r="B235" t="str">
            <v>COMMACK UFSD</v>
          </cell>
        </row>
        <row r="236">
          <cell r="B236" t="str">
            <v>CONNETQUOT CSD</v>
          </cell>
        </row>
        <row r="237">
          <cell r="B237" t="str">
            <v>COOPERSTOWN CSD</v>
          </cell>
        </row>
        <row r="238">
          <cell r="B238" t="str">
            <v>COPENHAGEN CSD</v>
          </cell>
        </row>
        <row r="239">
          <cell r="B239" t="str">
            <v>COPIAGUE UFSD</v>
          </cell>
        </row>
        <row r="240">
          <cell r="B240" t="str">
            <v>CORINTH CSD</v>
          </cell>
        </row>
        <row r="241">
          <cell r="B241" t="str">
            <v>CORNING CITY SD</v>
          </cell>
        </row>
        <row r="242">
          <cell r="B242" t="str">
            <v>CORNWALL CSD</v>
          </cell>
        </row>
        <row r="243">
          <cell r="B243" t="str">
            <v>CORTLAND CITY SD</v>
          </cell>
        </row>
        <row r="244">
          <cell r="B244" t="str">
            <v>COXSACKIE-ATHENS CSD</v>
          </cell>
        </row>
        <row r="245">
          <cell r="B245" t="str">
            <v>CROTON-HARMON UFSD</v>
          </cell>
        </row>
        <row r="246">
          <cell r="B246" t="str">
            <v>CROWN POINT CSD</v>
          </cell>
        </row>
        <row r="247">
          <cell r="B247" t="str">
            <v>CUBA-RUSHFORD CSD</v>
          </cell>
        </row>
        <row r="248">
          <cell r="B248" t="str">
            <v>DALTON-NUNDA CSD (KESHEQUA)</v>
          </cell>
        </row>
        <row r="249">
          <cell r="B249" t="str">
            <v>DANSVILLE CSD</v>
          </cell>
        </row>
        <row r="250">
          <cell r="B250" t="str">
            <v>DEER PARK UFSD</v>
          </cell>
        </row>
        <row r="251">
          <cell r="B251" t="str">
            <v>DELAWARE ACADEMY CSD AT DELHI</v>
          </cell>
        </row>
        <row r="252">
          <cell r="B252" t="str">
            <v>DEPEW UFSD</v>
          </cell>
        </row>
        <row r="253">
          <cell r="B253" t="str">
            <v>DEPOSIT CSD</v>
          </cell>
        </row>
        <row r="254">
          <cell r="B254" t="str">
            <v>DERUYTER CSD</v>
          </cell>
        </row>
        <row r="255">
          <cell r="B255" t="str">
            <v>DOBBS FERRY UFSD</v>
          </cell>
        </row>
        <row r="256">
          <cell r="B256" t="str">
            <v>DOLGEVILLE CSD</v>
          </cell>
        </row>
        <row r="257">
          <cell r="B257" t="str">
            <v>DOVER UFSD</v>
          </cell>
        </row>
        <row r="258">
          <cell r="B258" t="str">
            <v>DOWNSVILLE CSD</v>
          </cell>
        </row>
        <row r="259">
          <cell r="B259" t="str">
            <v>DRYDEN CSD</v>
          </cell>
        </row>
        <row r="260">
          <cell r="B260" t="str">
            <v>DUANESBURG CSD</v>
          </cell>
        </row>
        <row r="261">
          <cell r="B261" t="str">
            <v>DUNDEE CSD</v>
          </cell>
        </row>
        <row r="262">
          <cell r="B262" t="str">
            <v>DUNKIRK CITY SD</v>
          </cell>
        </row>
        <row r="263">
          <cell r="B263" t="str">
            <v>EAST AURORA UFSD</v>
          </cell>
        </row>
        <row r="264">
          <cell r="B264" t="str">
            <v>EAST BLOOMFIELD CSD</v>
          </cell>
        </row>
        <row r="265">
          <cell r="B265" t="str">
            <v>EAST GREENBUSH CSD</v>
          </cell>
        </row>
        <row r="266">
          <cell r="B266" t="str">
            <v>EAST HAMPTON UFSD</v>
          </cell>
        </row>
        <row r="267">
          <cell r="B267" t="str">
            <v>EAST IRONDEQUOIT CSD</v>
          </cell>
        </row>
        <row r="268">
          <cell r="B268" t="str">
            <v>EAST ISLIP UFSD</v>
          </cell>
        </row>
        <row r="269">
          <cell r="B269" t="str">
            <v>EAST MEADOW UFSD</v>
          </cell>
        </row>
        <row r="270">
          <cell r="B270" t="str">
            <v>EAST MORICHES UFSD</v>
          </cell>
        </row>
        <row r="271">
          <cell r="B271" t="str">
            <v>EAST QUOGUE UFSD</v>
          </cell>
        </row>
        <row r="272">
          <cell r="B272" t="str">
            <v>EAST RAMAPO CSD (SPRING VALLEY)</v>
          </cell>
        </row>
        <row r="273">
          <cell r="B273" t="str">
            <v>EAST ROCHESTER UFSD</v>
          </cell>
        </row>
        <row r="274">
          <cell r="B274" t="str">
            <v>EAST ROCKAWAY UFSD</v>
          </cell>
        </row>
        <row r="275">
          <cell r="B275" t="str">
            <v>EAST SYRACUSE-MINOA CSD</v>
          </cell>
        </row>
        <row r="276">
          <cell r="B276" t="str">
            <v>EAST WILLISTON UFSD</v>
          </cell>
        </row>
        <row r="277">
          <cell r="B277" t="str">
            <v>EASTCHESTER UFSD</v>
          </cell>
        </row>
        <row r="278">
          <cell r="B278" t="str">
            <v>EASTPORT-SOUTH MANOR CSD</v>
          </cell>
        </row>
        <row r="279">
          <cell r="B279" t="str">
            <v>EDEN CSD</v>
          </cell>
        </row>
        <row r="280">
          <cell r="B280" t="str">
            <v>EDGEMONT UFSD</v>
          </cell>
        </row>
        <row r="281">
          <cell r="B281" t="str">
            <v>EDINBURG COMMON SD</v>
          </cell>
        </row>
        <row r="282">
          <cell r="B282" t="str">
            <v>EDMESTON CSD</v>
          </cell>
        </row>
        <row r="283">
          <cell r="B283" t="str">
            <v>EDWARDS-KNOX CSD</v>
          </cell>
        </row>
        <row r="284">
          <cell r="B284" t="str">
            <v>ELBA CSD</v>
          </cell>
        </row>
        <row r="285">
          <cell r="B285" t="str">
            <v>ELDRED CSD</v>
          </cell>
        </row>
        <row r="286">
          <cell r="B286" t="str">
            <v>ELIZABETHTOWN-LEWIS CSD</v>
          </cell>
        </row>
        <row r="287">
          <cell r="B287" t="str">
            <v>ELLENVILLE CSD</v>
          </cell>
        </row>
        <row r="288">
          <cell r="B288" t="str">
            <v>ELLICOTTVILLE CSD</v>
          </cell>
        </row>
        <row r="289">
          <cell r="B289" t="str">
            <v>ELMIRA CITY SD</v>
          </cell>
        </row>
        <row r="290">
          <cell r="B290" t="str">
            <v>ELMIRA HEIGHTS CSD</v>
          </cell>
        </row>
        <row r="291">
          <cell r="B291" t="str">
            <v>ELMONT UFSD</v>
          </cell>
        </row>
        <row r="292">
          <cell r="B292" t="str">
            <v>ELMSFORD UFSD</v>
          </cell>
        </row>
        <row r="293">
          <cell r="B293" t="str">
            <v>ELWOOD UFSD</v>
          </cell>
        </row>
        <row r="294">
          <cell r="B294" t="str">
            <v>EVANS-BRANT CSD (LAKE SHORE)</v>
          </cell>
        </row>
        <row r="295">
          <cell r="B295" t="str">
            <v>FABIUS-POMPEY CSD</v>
          </cell>
        </row>
        <row r="296">
          <cell r="B296" t="str">
            <v>FAIRPORT CSD</v>
          </cell>
        </row>
        <row r="297">
          <cell r="B297" t="str">
            <v>FALCONER CSD</v>
          </cell>
        </row>
        <row r="298">
          <cell r="B298" t="str">
            <v>FALLSBURG CSD</v>
          </cell>
        </row>
        <row r="299">
          <cell r="B299" t="str">
            <v>FARMINGDALE UFSD</v>
          </cell>
        </row>
        <row r="300">
          <cell r="B300" t="str">
            <v>FAYETTEVILLE-MANLIUS CSD</v>
          </cell>
        </row>
        <row r="301">
          <cell r="B301" t="str">
            <v>FILLMORE CSD</v>
          </cell>
        </row>
        <row r="302">
          <cell r="B302" t="str">
            <v>FIRE ISLAND UFSD</v>
          </cell>
        </row>
        <row r="303">
          <cell r="B303" t="str">
            <v>FISHERS ISLAND UFSD</v>
          </cell>
        </row>
        <row r="304">
          <cell r="B304" t="str">
            <v>FLORAL PARK-BELLEROSE UFSD</v>
          </cell>
        </row>
        <row r="305">
          <cell r="B305" t="str">
            <v>FLORIDA UFSD</v>
          </cell>
        </row>
        <row r="306">
          <cell r="B306" t="str">
            <v>FONDA-FULTONVILLE CSD</v>
          </cell>
        </row>
        <row r="307">
          <cell r="B307" t="str">
            <v>FORESTVILLE CSD</v>
          </cell>
        </row>
        <row r="308">
          <cell r="B308" t="str">
            <v>FORT ANN CSD</v>
          </cell>
        </row>
        <row r="309">
          <cell r="B309" t="str">
            <v>FORT EDWARD UFSD</v>
          </cell>
        </row>
        <row r="310">
          <cell r="B310" t="str">
            <v>FORT PLAIN CSD</v>
          </cell>
        </row>
        <row r="311">
          <cell r="B311" t="str">
            <v>FRANKFORT-SCHUYLER CSD</v>
          </cell>
        </row>
        <row r="312">
          <cell r="B312" t="str">
            <v>FRANKLIN CSD</v>
          </cell>
        </row>
        <row r="313">
          <cell r="B313" t="str">
            <v>FRANKLIN SQUARE UFSD</v>
          </cell>
        </row>
        <row r="314">
          <cell r="B314" t="str">
            <v>FRANKLINVILLE CSD</v>
          </cell>
        </row>
        <row r="315">
          <cell r="B315" t="str">
            <v>FREDONIA CSD</v>
          </cell>
        </row>
        <row r="316">
          <cell r="B316" t="str">
            <v>FREEPORT UFSD</v>
          </cell>
        </row>
        <row r="317">
          <cell r="B317" t="str">
            <v>FREWSBURG CSD</v>
          </cell>
        </row>
        <row r="318">
          <cell r="B318" t="str">
            <v>FRIENDSHIP CSD</v>
          </cell>
        </row>
        <row r="319">
          <cell r="B319" t="str">
            <v>FRONTIER CSD</v>
          </cell>
        </row>
        <row r="320">
          <cell r="B320" t="str">
            <v>FULTON CITY SD</v>
          </cell>
        </row>
        <row r="321">
          <cell r="B321" t="str">
            <v>GALWAY CSD</v>
          </cell>
        </row>
        <row r="322">
          <cell r="B322" t="str">
            <v>GANANDA CSD</v>
          </cell>
        </row>
        <row r="323">
          <cell r="B323" t="str">
            <v>GARDEN CITY UFSD</v>
          </cell>
        </row>
        <row r="324">
          <cell r="B324" t="str">
            <v>GARRISON UFSD</v>
          </cell>
        </row>
        <row r="325">
          <cell r="B325" t="str">
            <v>GATES-CHILI CSD</v>
          </cell>
        </row>
        <row r="326">
          <cell r="B326" t="str">
            <v>GENERAL BROWN CSD</v>
          </cell>
        </row>
        <row r="327">
          <cell r="B327" t="str">
            <v>GENESEE VALLEY CSD</v>
          </cell>
        </row>
        <row r="328">
          <cell r="B328" t="str">
            <v>GENESEO CSD</v>
          </cell>
        </row>
        <row r="329">
          <cell r="B329" t="str">
            <v>GENEVA CITY SD</v>
          </cell>
        </row>
        <row r="330">
          <cell r="B330" t="str">
            <v>GEORGETOWN-SOUTH OTSELIC CSD</v>
          </cell>
        </row>
        <row r="331">
          <cell r="B331" t="str">
            <v>GERMANTOWN CSD</v>
          </cell>
        </row>
        <row r="332">
          <cell r="B332" t="str">
            <v>GILBERTSVILLE-MOUNT UPTON CSD</v>
          </cell>
        </row>
        <row r="333">
          <cell r="B333" t="str">
            <v>GILBOA-CONESVILLE CSD</v>
          </cell>
        </row>
        <row r="334">
          <cell r="B334" t="str">
            <v>GLEN COVE CITY SD</v>
          </cell>
        </row>
        <row r="335">
          <cell r="B335" t="str">
            <v>GLENS FALLS CITY SD</v>
          </cell>
        </row>
        <row r="336">
          <cell r="B336" t="str">
            <v>GLENS FALLS COMN SD</v>
          </cell>
        </row>
        <row r="337">
          <cell r="B337" t="str">
            <v>GLOVERSVILLE CITY SD</v>
          </cell>
        </row>
        <row r="338">
          <cell r="B338" t="str">
            <v>GORHAM-MIDDLESEX CSD (MARCUS WHITMAN</v>
          </cell>
        </row>
        <row r="339">
          <cell r="B339" t="str">
            <v>GOSHEN CSD</v>
          </cell>
        </row>
        <row r="340">
          <cell r="B340" t="str">
            <v>GOUVERNEUR CSD</v>
          </cell>
        </row>
        <row r="341">
          <cell r="B341" t="str">
            <v>GOWANDA CSD</v>
          </cell>
        </row>
        <row r="342">
          <cell r="B342" t="str">
            <v>GRAND ISLAND CSD</v>
          </cell>
        </row>
        <row r="343">
          <cell r="B343" t="str">
            <v>GRANVILLE CSD</v>
          </cell>
        </row>
        <row r="344">
          <cell r="B344" t="str">
            <v>GREAT NECK UFSD</v>
          </cell>
        </row>
        <row r="345">
          <cell r="B345" t="str">
            <v>GREECE CSD</v>
          </cell>
        </row>
        <row r="346">
          <cell r="B346" t="str">
            <v>GREEN ISLAND UFSD</v>
          </cell>
        </row>
        <row r="347">
          <cell r="B347" t="str">
            <v>GREENBURGH CSD</v>
          </cell>
        </row>
        <row r="348">
          <cell r="B348" t="str">
            <v>GREENE CSD</v>
          </cell>
        </row>
        <row r="349">
          <cell r="B349" t="str">
            <v>GREENPORT UFSD</v>
          </cell>
        </row>
        <row r="350">
          <cell r="B350" t="str">
            <v>GREENVILLE CSD</v>
          </cell>
        </row>
        <row r="351">
          <cell r="B351" t="str">
            <v>GREENWICH CSD</v>
          </cell>
        </row>
        <row r="352">
          <cell r="B352" t="str">
            <v>GREENWOOD LAKE UFSD</v>
          </cell>
        </row>
        <row r="353">
          <cell r="B353" t="str">
            <v>GROTON CSD</v>
          </cell>
        </row>
        <row r="354">
          <cell r="B354" t="str">
            <v>GUILDERLAND CSD</v>
          </cell>
        </row>
        <row r="355">
          <cell r="B355" t="str">
            <v>HADLEY-LUZERNE CSD</v>
          </cell>
        </row>
        <row r="356">
          <cell r="B356" t="str">
            <v>HALDANE CSD</v>
          </cell>
        </row>
        <row r="357">
          <cell r="B357" t="str">
            <v>HALF HOLLOW HILLS CSD</v>
          </cell>
        </row>
        <row r="358">
          <cell r="B358" t="str">
            <v>HAMBURG CSD</v>
          </cell>
        </row>
        <row r="359">
          <cell r="B359" t="str">
            <v>HAMILTON CSD</v>
          </cell>
        </row>
        <row r="360">
          <cell r="B360" t="str">
            <v>HAMMOND CSD</v>
          </cell>
        </row>
        <row r="361">
          <cell r="B361" t="str">
            <v>HAMMONDSPORT CSD</v>
          </cell>
        </row>
        <row r="362">
          <cell r="B362" t="str">
            <v>HAMPTON BAYS UFSD</v>
          </cell>
        </row>
        <row r="363">
          <cell r="B363" t="str">
            <v>HANCOCK CSD</v>
          </cell>
        </row>
        <row r="364">
          <cell r="B364" t="str">
            <v>HANNIBAL CSD</v>
          </cell>
        </row>
        <row r="365">
          <cell r="B365" t="str">
            <v>HARBORFIELDS CSD</v>
          </cell>
        </row>
        <row r="366">
          <cell r="B366" t="str">
            <v>HARPURSVILLE CSD</v>
          </cell>
        </row>
        <row r="367">
          <cell r="B367" t="str">
            <v>HARRISON CSD</v>
          </cell>
        </row>
        <row r="368">
          <cell r="B368" t="str">
            <v>HARRISVILLE CSD</v>
          </cell>
        </row>
        <row r="369">
          <cell r="B369" t="str">
            <v>HARTFORD CSD</v>
          </cell>
        </row>
        <row r="370">
          <cell r="B370" t="str">
            <v>HASTINGS-ON-HUDSON UFSD</v>
          </cell>
        </row>
        <row r="371">
          <cell r="B371" t="str">
            <v>HAUPPAUGE UFSD</v>
          </cell>
        </row>
        <row r="372">
          <cell r="B372" t="str">
            <v>HAVERSTRAW-STONY POINT CSD (NORTH RO</v>
          </cell>
        </row>
        <row r="373">
          <cell r="B373" t="str">
            <v>HEMPSTEAD UFSD</v>
          </cell>
        </row>
        <row r="374">
          <cell r="B374" t="str">
            <v>HENDRICK HUDSON CSD</v>
          </cell>
        </row>
        <row r="375">
          <cell r="B375" t="str">
            <v>HERKIMER CSD</v>
          </cell>
        </row>
        <row r="376">
          <cell r="B376" t="str">
            <v>HERMON-DEKALB CSD</v>
          </cell>
        </row>
        <row r="377">
          <cell r="B377" t="str">
            <v>HERRICKS UFSD</v>
          </cell>
        </row>
        <row r="378">
          <cell r="B378" t="str">
            <v>HEUVELTON CSD</v>
          </cell>
        </row>
        <row r="379">
          <cell r="B379" t="str">
            <v>HEWLETT-WOODMERE UFSD</v>
          </cell>
        </row>
        <row r="380">
          <cell r="B380" t="str">
            <v>HICKSVILLE UFSD</v>
          </cell>
        </row>
        <row r="381">
          <cell r="B381" t="str">
            <v>HIGHLAND CSD</v>
          </cell>
        </row>
        <row r="382">
          <cell r="B382" t="str">
            <v>HIGHLAND FALLS CSD</v>
          </cell>
        </row>
        <row r="383">
          <cell r="B383" t="str">
            <v>HILTON CSD</v>
          </cell>
        </row>
        <row r="384">
          <cell r="B384" t="str">
            <v>HINSDALE CSD</v>
          </cell>
        </row>
        <row r="385">
          <cell r="B385" t="str">
            <v>HOLLAND CSD</v>
          </cell>
        </row>
        <row r="386">
          <cell r="B386" t="str">
            <v>HOLLAND PATENT CSD</v>
          </cell>
        </row>
        <row r="387">
          <cell r="B387" t="str">
            <v>HOLLEY CSD</v>
          </cell>
        </row>
        <row r="388">
          <cell r="B388" t="str">
            <v>HOMER CSD</v>
          </cell>
        </row>
        <row r="389">
          <cell r="B389" t="str">
            <v>HONEOYE CSD</v>
          </cell>
        </row>
        <row r="390">
          <cell r="B390" t="str">
            <v>HONEOYE FALLS-LIMA CSD</v>
          </cell>
        </row>
        <row r="391">
          <cell r="B391" t="str">
            <v>HOOSIC VALLEY CSD</v>
          </cell>
        </row>
        <row r="392">
          <cell r="B392" t="str">
            <v>HOOSICK FALLS CSD</v>
          </cell>
        </row>
        <row r="393">
          <cell r="B393" t="str">
            <v>HORNELL CITY SD</v>
          </cell>
        </row>
        <row r="394">
          <cell r="B394" t="str">
            <v>HORSEHEADS CSD</v>
          </cell>
        </row>
        <row r="395">
          <cell r="B395" t="str">
            <v>HUDSON CITY SD</v>
          </cell>
        </row>
        <row r="396">
          <cell r="B396" t="str">
            <v>HUDSON FALLS CSD</v>
          </cell>
        </row>
        <row r="397">
          <cell r="B397" t="str">
            <v>HUNTER-TANNERSVILLE CSD</v>
          </cell>
        </row>
        <row r="398">
          <cell r="B398" t="str">
            <v>HUNTINGTON UFSD</v>
          </cell>
        </row>
        <row r="399">
          <cell r="B399" t="str">
            <v>HYDE PARK CSD</v>
          </cell>
        </row>
        <row r="400">
          <cell r="B400" t="str">
            <v>INDIAN LAKE CSD</v>
          </cell>
        </row>
        <row r="401">
          <cell r="B401" t="str">
            <v>INDIAN RIVER CSD</v>
          </cell>
        </row>
        <row r="402">
          <cell r="B402" t="str">
            <v>INLET COMN SD</v>
          </cell>
        </row>
        <row r="403">
          <cell r="B403" t="str">
            <v>IROQUOIS CSD</v>
          </cell>
        </row>
        <row r="404">
          <cell r="B404" t="str">
            <v>IRVINGTON UFSD</v>
          </cell>
        </row>
        <row r="405">
          <cell r="B405" t="str">
            <v>ISLAND PARK UFSD</v>
          </cell>
        </row>
        <row r="406">
          <cell r="B406" t="str">
            <v>ISLAND TREES UFSD</v>
          </cell>
        </row>
        <row r="407">
          <cell r="B407" t="str">
            <v>ISLIP UFSD</v>
          </cell>
        </row>
        <row r="408">
          <cell r="B408" t="str">
            <v>ITHACA CITY SD</v>
          </cell>
        </row>
        <row r="409">
          <cell r="B409" t="str">
            <v>JAMESTOWN CITY SD</v>
          </cell>
        </row>
        <row r="410">
          <cell r="B410" t="str">
            <v>JAMESVILLE-DEWITT CSD</v>
          </cell>
        </row>
        <row r="411">
          <cell r="B411" t="str">
            <v>JASPER-TROUPSBURG CSD</v>
          </cell>
        </row>
        <row r="412">
          <cell r="B412" t="str">
            <v>JEFFERSON CSD</v>
          </cell>
        </row>
        <row r="413">
          <cell r="B413" t="str">
            <v>JERICHO UFSD</v>
          </cell>
        </row>
        <row r="414">
          <cell r="B414" t="str">
            <v>JOHNSBURG CSD</v>
          </cell>
        </row>
        <row r="415">
          <cell r="B415" t="str">
            <v>JOHNSON CITY CSD</v>
          </cell>
        </row>
        <row r="416">
          <cell r="B416" t="str">
            <v>JOHNSTOWN CITY SD</v>
          </cell>
        </row>
        <row r="417">
          <cell r="B417" t="str">
            <v>JORDAN-ELBRIDGE CSD</v>
          </cell>
        </row>
        <row r="418">
          <cell r="B418" t="str">
            <v>KATONAH-LEWISBORO UFSD</v>
          </cell>
        </row>
        <row r="419">
          <cell r="B419" t="str">
            <v>KEENE CSD</v>
          </cell>
        </row>
        <row r="420">
          <cell r="B420" t="str">
            <v>KENDALL CSD</v>
          </cell>
        </row>
        <row r="421">
          <cell r="B421" t="str">
            <v>KENMORE-TONAWANDA UFSD</v>
          </cell>
        </row>
        <row r="422">
          <cell r="B422" t="str">
            <v>KINDERHOOK CSD</v>
          </cell>
        </row>
        <row r="423">
          <cell r="B423" t="str">
            <v>KINGS PARK CSD</v>
          </cell>
        </row>
        <row r="424">
          <cell r="B424" t="str">
            <v>KINGSTON CITY SD</v>
          </cell>
        </row>
        <row r="425">
          <cell r="B425" t="str">
            <v>KIRYAS JOEL VILLAGE UFSD</v>
          </cell>
        </row>
        <row r="426">
          <cell r="B426" t="str">
            <v>LA FARGEVILLE CSD</v>
          </cell>
        </row>
        <row r="427">
          <cell r="B427" t="str">
            <v>LACKAWANNA CITY SD</v>
          </cell>
        </row>
        <row r="428">
          <cell r="B428" t="str">
            <v>LAFAYETTE CSD</v>
          </cell>
        </row>
        <row r="429">
          <cell r="B429" t="str">
            <v>LAKE GEORGE CSD</v>
          </cell>
        </row>
        <row r="430">
          <cell r="B430" t="str">
            <v>LAKE PLACID CSD</v>
          </cell>
        </row>
        <row r="431">
          <cell r="B431" t="str">
            <v>LAKE PLEASANT CSD</v>
          </cell>
        </row>
        <row r="432">
          <cell r="B432" t="str">
            <v>LAKELAND CSD</v>
          </cell>
        </row>
        <row r="433">
          <cell r="B433" t="str">
            <v>LANCASTER CSD</v>
          </cell>
        </row>
        <row r="434">
          <cell r="B434" t="str">
            <v>LANSING CSD</v>
          </cell>
        </row>
        <row r="435">
          <cell r="B435" t="str">
            <v>LANSINGBURGH CSD</v>
          </cell>
        </row>
        <row r="436">
          <cell r="B436" t="str">
            <v>LAURENS CSD</v>
          </cell>
        </row>
        <row r="437">
          <cell r="B437" t="str">
            <v>LAWRENCE UFSD</v>
          </cell>
        </row>
        <row r="438">
          <cell r="B438" t="str">
            <v>LE ROY CSD</v>
          </cell>
        </row>
        <row r="439">
          <cell r="B439" t="str">
            <v>LETCHWORTH CSD</v>
          </cell>
        </row>
        <row r="440">
          <cell r="B440" t="str">
            <v>LEVITTOWN UFSD</v>
          </cell>
        </row>
        <row r="441">
          <cell r="B441" t="str">
            <v>LEWISTON-PORTER CSD</v>
          </cell>
        </row>
        <row r="442">
          <cell r="B442" t="str">
            <v>LIBERTY CSD</v>
          </cell>
        </row>
        <row r="443">
          <cell r="B443" t="str">
            <v>LINDENHURST UFSD</v>
          </cell>
        </row>
        <row r="444">
          <cell r="B444" t="str">
            <v>LISBON CSD</v>
          </cell>
        </row>
        <row r="445">
          <cell r="B445" t="str">
            <v>LITTLE FALLS CITY SD</v>
          </cell>
        </row>
        <row r="446">
          <cell r="B446" t="str">
            <v>LIVERPOOL CSD</v>
          </cell>
        </row>
        <row r="447">
          <cell r="B447" t="str">
            <v>LIVINGSTON MANOR CSD</v>
          </cell>
        </row>
        <row r="448">
          <cell r="B448" t="str">
            <v>LIVONIA CSD</v>
          </cell>
        </row>
        <row r="449">
          <cell r="B449" t="str">
            <v>LOCKPORT CITY SD</v>
          </cell>
        </row>
        <row r="450">
          <cell r="B450" t="str">
            <v>LOCUST VALLEY CSD</v>
          </cell>
        </row>
        <row r="451">
          <cell r="B451" t="str">
            <v>LONG BEACH CITY SD</v>
          </cell>
        </row>
        <row r="452">
          <cell r="B452" t="str">
            <v>LONG LAKE CSD</v>
          </cell>
        </row>
        <row r="453">
          <cell r="B453" t="str">
            <v>LONGWOOD CSD</v>
          </cell>
        </row>
        <row r="454">
          <cell r="B454" t="str">
            <v>LOWVILLE ACADEMY &amp; CSD</v>
          </cell>
        </row>
        <row r="455">
          <cell r="B455" t="str">
            <v>LYME CSD</v>
          </cell>
        </row>
        <row r="456">
          <cell r="B456" t="str">
            <v>LYNBROOK UFSD</v>
          </cell>
        </row>
        <row r="457">
          <cell r="B457" t="str">
            <v>LYNCOURT UFSD</v>
          </cell>
        </row>
        <row r="458">
          <cell r="B458" t="str">
            <v>LYNDONVILLE CSD</v>
          </cell>
        </row>
        <row r="459">
          <cell r="B459" t="str">
            <v>LYONS CSD</v>
          </cell>
        </row>
        <row r="460">
          <cell r="B460" t="str">
            <v>MADISON CSD</v>
          </cell>
        </row>
        <row r="461">
          <cell r="B461" t="str">
            <v>MADRID-WADDINGTON CSD</v>
          </cell>
        </row>
        <row r="462">
          <cell r="B462" t="str">
            <v>MAHOPAC CSD</v>
          </cell>
        </row>
        <row r="463">
          <cell r="B463" t="str">
            <v>MAINE-ENDWELL CSD</v>
          </cell>
        </row>
        <row r="464">
          <cell r="B464" t="str">
            <v>MALONE CSD</v>
          </cell>
        </row>
        <row r="465">
          <cell r="B465" t="str">
            <v>MALVERNE UFSD</v>
          </cell>
        </row>
        <row r="466">
          <cell r="B466" t="str">
            <v>MAMARONECK UFSD</v>
          </cell>
        </row>
        <row r="467">
          <cell r="B467" t="str">
            <v>MANCHESTER-SHORTSVILLE CSD (RED JACK</v>
          </cell>
        </row>
        <row r="468">
          <cell r="B468" t="str">
            <v>MANHASSET UFSD</v>
          </cell>
        </row>
        <row r="469">
          <cell r="B469" t="str">
            <v>MARATHON CSD</v>
          </cell>
        </row>
        <row r="470">
          <cell r="B470" t="str">
            <v>MARCELLUS CSD</v>
          </cell>
        </row>
        <row r="471">
          <cell r="B471" t="str">
            <v>MARGARETVILLE CSD</v>
          </cell>
        </row>
        <row r="472">
          <cell r="B472" t="str">
            <v>MARION CSD</v>
          </cell>
        </row>
        <row r="473">
          <cell r="B473" t="str">
            <v>MARLBORO CSD</v>
          </cell>
        </row>
        <row r="474">
          <cell r="B474" t="str">
            <v>MASSAPEQUA UFSD</v>
          </cell>
        </row>
        <row r="475">
          <cell r="B475" t="str">
            <v>MASSENA CSD</v>
          </cell>
        </row>
        <row r="476">
          <cell r="B476" t="str">
            <v>MATTITUCK-CUTCHOGUE UFSD</v>
          </cell>
        </row>
        <row r="477">
          <cell r="B477" t="str">
            <v>MAYFIELD CSD</v>
          </cell>
        </row>
        <row r="478">
          <cell r="B478" t="str">
            <v>MCGRAW CSD</v>
          </cell>
        </row>
        <row r="479">
          <cell r="B479" t="str">
            <v>MECHANICVILLE CITY SD</v>
          </cell>
        </row>
        <row r="480">
          <cell r="B480" t="str">
            <v>MEDINA CSD</v>
          </cell>
        </row>
        <row r="481">
          <cell r="B481" t="str">
            <v>MENANDS UFSD</v>
          </cell>
        </row>
        <row r="482">
          <cell r="B482" t="str">
            <v>MERRICK UFSD</v>
          </cell>
        </row>
        <row r="483">
          <cell r="B483" t="str">
            <v>MEXICO CSD</v>
          </cell>
        </row>
        <row r="484">
          <cell r="B484" t="str">
            <v>MIDDLE COUNTRY CSD</v>
          </cell>
        </row>
        <row r="485">
          <cell r="B485" t="str">
            <v>MIDDLEBURGH CSD</v>
          </cell>
        </row>
        <row r="486">
          <cell r="B486" t="str">
            <v>MIDDLETOWN CITY SD</v>
          </cell>
        </row>
        <row r="487">
          <cell r="B487" t="str">
            <v>MILFORD CSD</v>
          </cell>
        </row>
        <row r="488">
          <cell r="B488" t="str">
            <v>MILLBROOK CSD</v>
          </cell>
        </row>
        <row r="489">
          <cell r="B489" t="str">
            <v>MILLER PLACE UFSD</v>
          </cell>
        </row>
        <row r="490">
          <cell r="B490" t="str">
            <v>MINEOLA UFSD</v>
          </cell>
        </row>
        <row r="491">
          <cell r="B491" t="str">
            <v>MINERVA CSD</v>
          </cell>
        </row>
        <row r="492">
          <cell r="B492" t="str">
            <v>MINISINK VALLEY CSD</v>
          </cell>
        </row>
        <row r="493">
          <cell r="B493" t="str">
            <v>MONROE-WOODBURY CSD</v>
          </cell>
        </row>
        <row r="494">
          <cell r="B494" t="str">
            <v>MONTAUK UFSD</v>
          </cell>
        </row>
        <row r="495">
          <cell r="B495" t="str">
            <v>MONTICELLO CSD</v>
          </cell>
        </row>
        <row r="496">
          <cell r="B496" t="str">
            <v>MORAVIA CSD</v>
          </cell>
        </row>
        <row r="497">
          <cell r="B497" t="str">
            <v>MORIAH CSD</v>
          </cell>
        </row>
        <row r="498">
          <cell r="B498" t="str">
            <v>MORRIS CSD</v>
          </cell>
        </row>
        <row r="499">
          <cell r="B499" t="str">
            <v>MORRISTOWN CSD</v>
          </cell>
        </row>
        <row r="500">
          <cell r="B500" t="str">
            <v>MORRISVILLE-EATON CSD</v>
          </cell>
        </row>
        <row r="501">
          <cell r="B501" t="str">
            <v>MOUNT MARKHAM CSD</v>
          </cell>
        </row>
        <row r="502">
          <cell r="B502" t="str">
            <v>MT MORRIS CSD</v>
          </cell>
        </row>
        <row r="503">
          <cell r="B503" t="str">
            <v>MT PLEASANT CSD</v>
          </cell>
        </row>
        <row r="504">
          <cell r="B504" t="str">
            <v>MT SINAI UFSD</v>
          </cell>
        </row>
        <row r="505">
          <cell r="B505" t="str">
            <v>MT VERNON SCHOOL DISTRICT</v>
          </cell>
        </row>
        <row r="506">
          <cell r="B506" t="str">
            <v>NANUET UFSD</v>
          </cell>
        </row>
        <row r="507">
          <cell r="B507" t="str">
            <v>NAPLES CSD</v>
          </cell>
        </row>
        <row r="508">
          <cell r="B508" t="str">
            <v>NEW HARTFORD CSD</v>
          </cell>
        </row>
        <row r="509">
          <cell r="B509" t="str">
            <v>NEW HYDE PARK-GARDEN CITY PARK UFSD</v>
          </cell>
        </row>
        <row r="510">
          <cell r="B510" t="str">
            <v>NEW LEBANON CSD</v>
          </cell>
        </row>
        <row r="511">
          <cell r="B511" t="str">
            <v>NEW PALTZ CSD</v>
          </cell>
        </row>
        <row r="512">
          <cell r="B512" t="str">
            <v>NEW ROCHELLE CITY SD</v>
          </cell>
        </row>
        <row r="513">
          <cell r="B513" t="str">
            <v>NEW SUFFOLK COMN SD</v>
          </cell>
        </row>
        <row r="514">
          <cell r="B514" t="str">
            <v>NEWARK CSD</v>
          </cell>
        </row>
        <row r="515">
          <cell r="B515" t="str">
            <v>NEWARK VALLEY CSD</v>
          </cell>
        </row>
        <row r="516">
          <cell r="B516" t="str">
            <v>NEWBURGH CITY SD</v>
          </cell>
        </row>
        <row r="517">
          <cell r="B517" t="str">
            <v>NEWCOMB CSD</v>
          </cell>
        </row>
        <row r="518">
          <cell r="B518" t="str">
            <v>NEWFANE CSD</v>
          </cell>
        </row>
        <row r="519">
          <cell r="B519" t="str">
            <v>NEWFIELD CSD</v>
          </cell>
        </row>
        <row r="520">
          <cell r="B520" t="str">
            <v>NIAGARA FALLS CITY SD</v>
          </cell>
        </row>
        <row r="521">
          <cell r="B521" t="str">
            <v>NIAGARA-WHEATFIELD CSD</v>
          </cell>
        </row>
        <row r="522">
          <cell r="B522" t="str">
            <v>NISKAYUNA CSD</v>
          </cell>
        </row>
        <row r="523">
          <cell r="B523" t="str">
            <v>NORTH BABYLON UFSD</v>
          </cell>
        </row>
        <row r="524">
          <cell r="B524" t="str">
            <v>NORTH BELLMORE UFSD</v>
          </cell>
        </row>
        <row r="525">
          <cell r="B525" t="str">
            <v>NORTH COLLINS CSD</v>
          </cell>
        </row>
        <row r="526">
          <cell r="B526" t="str">
            <v>NORTH COLONIE CSD</v>
          </cell>
        </row>
        <row r="527">
          <cell r="B527" t="str">
            <v>NORTH GREENBUSH COMN SD (WILLIAMS)</v>
          </cell>
        </row>
        <row r="528">
          <cell r="B528" t="str">
            <v>NORTH MERRICK UFSD</v>
          </cell>
        </row>
        <row r="529">
          <cell r="B529" t="str">
            <v>NORTH ROSE-WOLCOTT CSD</v>
          </cell>
        </row>
        <row r="530">
          <cell r="B530" t="str">
            <v>NORTH SALEM CSD</v>
          </cell>
        </row>
        <row r="531">
          <cell r="B531" t="str">
            <v>NORTH SHORE CSD</v>
          </cell>
        </row>
        <row r="532">
          <cell r="B532" t="str">
            <v>NORTH SYRACUSE CSD</v>
          </cell>
        </row>
        <row r="533">
          <cell r="B533" t="str">
            <v>NORTH TONAWANDA CITY SD</v>
          </cell>
        </row>
        <row r="534">
          <cell r="B534" t="str">
            <v>NORTH WARREN CSD</v>
          </cell>
        </row>
        <row r="535">
          <cell r="B535" t="str">
            <v>NORTHEAST CSD</v>
          </cell>
        </row>
        <row r="536">
          <cell r="B536" t="str">
            <v>NORTHEASTERN CLINTON CSD</v>
          </cell>
        </row>
        <row r="537">
          <cell r="B537" t="str">
            <v>NORTHERN ADIRONDACK CSD</v>
          </cell>
        </row>
        <row r="538">
          <cell r="B538" t="str">
            <v>NORTHPORT-EAST NORTHPORT UFSD</v>
          </cell>
        </row>
        <row r="539">
          <cell r="B539" t="str">
            <v>NORTHVILLE CSD</v>
          </cell>
        </row>
        <row r="540">
          <cell r="B540" t="str">
            <v>NORWICH CITY SD</v>
          </cell>
        </row>
        <row r="541">
          <cell r="B541" t="str">
            <v>NORWOOD-NORFOLK CSD</v>
          </cell>
        </row>
        <row r="542">
          <cell r="B542" t="str">
            <v>NY MILLS UFSD</v>
          </cell>
        </row>
        <row r="543">
          <cell r="B543" t="str">
            <v>NYACK UFSD</v>
          </cell>
        </row>
        <row r="544">
          <cell r="B544" t="str">
            <v>NYC CHANCELLOR'S OFFICE</v>
          </cell>
        </row>
        <row r="545">
          <cell r="B545" t="str">
            <v>OAKFIELD-ALABAMA CSD</v>
          </cell>
        </row>
        <row r="546">
          <cell r="B546" t="str">
            <v>OCEANSIDE UFSD</v>
          </cell>
        </row>
        <row r="547">
          <cell r="B547" t="str">
            <v>ODESSA-MONTOUR CSD</v>
          </cell>
        </row>
        <row r="548">
          <cell r="B548" t="str">
            <v>OGDENSBURG CITY SD</v>
          </cell>
        </row>
        <row r="549">
          <cell r="B549" t="str">
            <v>OLEAN CITY SD</v>
          </cell>
        </row>
        <row r="550">
          <cell r="B550" t="str">
            <v>ONEIDA CITY SD</v>
          </cell>
        </row>
        <row r="551">
          <cell r="B551" t="str">
            <v>ONEONTA CITY SD</v>
          </cell>
        </row>
        <row r="552">
          <cell r="B552" t="str">
            <v>ONONDAGA CSD</v>
          </cell>
        </row>
        <row r="553">
          <cell r="B553" t="str">
            <v>ONTEORA CSD</v>
          </cell>
        </row>
        <row r="554">
          <cell r="B554" t="str">
            <v>OPPENHEIM-EPHRATAH-ST. JOHNSVILLE CSD</v>
          </cell>
        </row>
        <row r="555">
          <cell r="B555" t="str">
            <v>ORCHARD PARK CSD</v>
          </cell>
        </row>
        <row r="556">
          <cell r="B556" t="str">
            <v>ORISKANY CSD</v>
          </cell>
        </row>
        <row r="557">
          <cell r="B557" t="str">
            <v>OSSINING UFSD</v>
          </cell>
        </row>
        <row r="558">
          <cell r="B558" t="str">
            <v>OSWEGO CITY SD</v>
          </cell>
        </row>
        <row r="559">
          <cell r="B559" t="str">
            <v>OTEGO-UNADILLA CSD</v>
          </cell>
        </row>
        <row r="560">
          <cell r="B560" t="str">
            <v>OWEGO-APALACHIN CSD</v>
          </cell>
        </row>
        <row r="561">
          <cell r="B561" t="str">
            <v>OXFORD ACADEMY &amp; CSD</v>
          </cell>
        </row>
        <row r="562">
          <cell r="B562" t="str">
            <v>OYSTER BAY-EAST NORWICH CSD</v>
          </cell>
        </row>
        <row r="563">
          <cell r="B563" t="str">
            <v>OYSTERPONDS UFSD</v>
          </cell>
        </row>
        <row r="564">
          <cell r="B564" t="str">
            <v>PALMYRA-MACEDON CSD</v>
          </cell>
        </row>
        <row r="565">
          <cell r="B565" t="str">
            <v>PANAMA CSD</v>
          </cell>
        </row>
        <row r="566">
          <cell r="B566" t="str">
            <v>PARISHVILLE-HOPKINTON CSD</v>
          </cell>
        </row>
        <row r="567">
          <cell r="B567" t="str">
            <v>PATCHOGUE-MEDFORD UFSD</v>
          </cell>
        </row>
        <row r="568">
          <cell r="B568" t="str">
            <v>PAVILION CSD</v>
          </cell>
        </row>
        <row r="569">
          <cell r="B569" t="str">
            <v>PAWLING CSD</v>
          </cell>
        </row>
        <row r="570">
          <cell r="B570" t="str">
            <v>PEARL RIVER UFSD</v>
          </cell>
        </row>
        <row r="571">
          <cell r="B571" t="str">
            <v>PEEKSKILL CITY SD</v>
          </cell>
        </row>
        <row r="572">
          <cell r="B572" t="str">
            <v>PELHAM UFSD</v>
          </cell>
        </row>
        <row r="573">
          <cell r="B573" t="str">
            <v>PEMBROKE CSD</v>
          </cell>
        </row>
        <row r="574">
          <cell r="B574" t="str">
            <v>PENFIELD CSD</v>
          </cell>
        </row>
        <row r="575">
          <cell r="B575" t="str">
            <v>PENN YAN CSD</v>
          </cell>
        </row>
        <row r="576">
          <cell r="B576" t="str">
            <v>PERRY CSD</v>
          </cell>
        </row>
        <row r="577">
          <cell r="B577" t="str">
            <v>PERU CSD</v>
          </cell>
        </row>
        <row r="578">
          <cell r="B578" t="str">
            <v>PHELPS-CLIFTON SPRINGS CSD</v>
          </cell>
        </row>
        <row r="579">
          <cell r="B579" t="str">
            <v>PHOENIX CSD</v>
          </cell>
        </row>
        <row r="580">
          <cell r="B580" t="str">
            <v>PINE BUSH CSD</v>
          </cell>
        </row>
        <row r="581">
          <cell r="B581" t="str">
            <v>PINE PLAINS CSD</v>
          </cell>
        </row>
        <row r="582">
          <cell r="B582" t="str">
            <v>PINE VALLEY CSD (SOUTH DAYTON)</v>
          </cell>
        </row>
        <row r="583">
          <cell r="B583" t="str">
            <v>PITTSFORD CSD</v>
          </cell>
        </row>
        <row r="584">
          <cell r="B584" t="str">
            <v>PLAINEDGE UFSD</v>
          </cell>
        </row>
        <row r="585">
          <cell r="B585" t="str">
            <v>PLAINVIEW-OLD BETHPAGE CSD</v>
          </cell>
        </row>
        <row r="586">
          <cell r="B586" t="str">
            <v>PLATTSBURGH CITY SD</v>
          </cell>
        </row>
        <row r="587">
          <cell r="B587" t="str">
            <v>PLEASANTVILLE UFSD</v>
          </cell>
        </row>
        <row r="588">
          <cell r="B588" t="str">
            <v>POCANTICO HILLS CSD</v>
          </cell>
        </row>
        <row r="589">
          <cell r="B589" t="str">
            <v>POLAND CSD</v>
          </cell>
        </row>
        <row r="590">
          <cell r="B590" t="str">
            <v>PORT BYRON CSD</v>
          </cell>
        </row>
        <row r="591">
          <cell r="B591" t="str">
            <v>PORT CHESTER-RYE UFSD</v>
          </cell>
        </row>
        <row r="592">
          <cell r="B592" t="str">
            <v>PORT JEFFERSON UFSD</v>
          </cell>
        </row>
        <row r="593">
          <cell r="B593" t="str">
            <v>PORT JERVIS CITY SD</v>
          </cell>
        </row>
        <row r="594">
          <cell r="B594" t="str">
            <v>PORT WASHINGTON UFSD</v>
          </cell>
        </row>
        <row r="595">
          <cell r="B595" t="str">
            <v>PORTVILLE CSD</v>
          </cell>
        </row>
        <row r="596">
          <cell r="B596" t="str">
            <v>POTSDAM CSD</v>
          </cell>
        </row>
        <row r="597">
          <cell r="B597" t="str">
            <v>POUGHKEEPSIE CITY SD</v>
          </cell>
        </row>
        <row r="598">
          <cell r="B598" t="str">
            <v>PRATTSBURGH CSD</v>
          </cell>
        </row>
        <row r="599">
          <cell r="B599" t="str">
            <v>PULASKI CSD</v>
          </cell>
        </row>
        <row r="600">
          <cell r="B600" t="str">
            <v>PUTNAM CSD</v>
          </cell>
        </row>
        <row r="601">
          <cell r="B601" t="str">
            <v>PUTNAM VALLEY CSD</v>
          </cell>
        </row>
        <row r="602">
          <cell r="B602" t="str">
            <v>QUEENSBURY UFSD</v>
          </cell>
        </row>
        <row r="603">
          <cell r="B603" t="str">
            <v>QUOGUE UFSD</v>
          </cell>
        </row>
        <row r="604">
          <cell r="B604" t="str">
            <v>RAMAPO CSD (SUFFERN)</v>
          </cell>
        </row>
        <row r="605">
          <cell r="B605" t="str">
            <v>RANDOLPH CSD</v>
          </cell>
        </row>
        <row r="606">
          <cell r="B606" t="str">
            <v>RAVENA-COEYMANS-SELKIRK CSD</v>
          </cell>
        </row>
        <row r="607">
          <cell r="B607" t="str">
            <v>RED CREEK CSD</v>
          </cell>
        </row>
        <row r="608">
          <cell r="B608" t="str">
            <v>RED HOOK CSD</v>
          </cell>
        </row>
        <row r="609">
          <cell r="B609" t="str">
            <v>REMSEN CSD</v>
          </cell>
        </row>
        <row r="610">
          <cell r="B610" t="str">
            <v>REMSENBURG-SPEONK UFSD</v>
          </cell>
        </row>
        <row r="611">
          <cell r="B611" t="str">
            <v>RENSSELAER CITY SD</v>
          </cell>
        </row>
        <row r="612">
          <cell r="B612" t="str">
            <v>RHINEBECK CSD</v>
          </cell>
        </row>
        <row r="613">
          <cell r="B613" t="str">
            <v>RICHFIELD SPRINGS CSD</v>
          </cell>
        </row>
        <row r="614">
          <cell r="B614" t="str">
            <v>RIPLEY CSD</v>
          </cell>
        </row>
        <row r="615">
          <cell r="B615" t="str">
            <v>RIVERHEAD CSD</v>
          </cell>
        </row>
        <row r="616">
          <cell r="B616" t="str">
            <v>ROCHESTER CITY SD</v>
          </cell>
        </row>
        <row r="617">
          <cell r="B617" t="str">
            <v>ROCKVILLE CENTRE UFSD</v>
          </cell>
        </row>
        <row r="618">
          <cell r="B618" t="str">
            <v>ROCKY POINT UFSD</v>
          </cell>
        </row>
        <row r="619">
          <cell r="B619" t="str">
            <v>ROME CITY SD</v>
          </cell>
        </row>
        <row r="620">
          <cell r="B620" t="str">
            <v>ROMULUS CSD</v>
          </cell>
        </row>
        <row r="621">
          <cell r="B621" t="str">
            <v>RONDOUT VALLEY CSD</v>
          </cell>
        </row>
        <row r="622">
          <cell r="B622" t="str">
            <v>ROOSEVELT UFSD</v>
          </cell>
        </row>
        <row r="623">
          <cell r="B623" t="str">
            <v>ROSCOE CSD</v>
          </cell>
        </row>
        <row r="624">
          <cell r="B624" t="str">
            <v>ROSLYN UFSD</v>
          </cell>
        </row>
        <row r="625">
          <cell r="B625" t="str">
            <v>ROTTERDAM-MOHONASEN CSD</v>
          </cell>
        </row>
        <row r="626">
          <cell r="B626" t="str">
            <v>ROXBURY CSD</v>
          </cell>
        </row>
        <row r="627">
          <cell r="B627" t="str">
            <v>ROYALTON-HARTLAND CSD</v>
          </cell>
        </row>
        <row r="628">
          <cell r="B628" t="str">
            <v>RUSH-HENRIETTA CSD</v>
          </cell>
        </row>
        <row r="629">
          <cell r="B629" t="str">
            <v>RYE CITY SD</v>
          </cell>
        </row>
        <row r="630">
          <cell r="B630" t="str">
            <v>RYE NECK UFSD</v>
          </cell>
        </row>
        <row r="631">
          <cell r="B631" t="str">
            <v>SACHEM CSD</v>
          </cell>
        </row>
        <row r="632">
          <cell r="B632" t="str">
            <v>SACKETS HARBOR CSD</v>
          </cell>
        </row>
        <row r="633">
          <cell r="B633" t="str">
            <v>SAG HARBOR UFSD</v>
          </cell>
        </row>
        <row r="634">
          <cell r="B634" t="str">
            <v>SAGAPONACK COMN SD</v>
          </cell>
        </row>
        <row r="635">
          <cell r="B635" t="str">
            <v>SALAMANCA CITY SD</v>
          </cell>
        </row>
        <row r="636">
          <cell r="B636" t="str">
            <v>SALEM CSD</v>
          </cell>
        </row>
        <row r="637">
          <cell r="B637" t="str">
            <v>SALMON RIVER CSD</v>
          </cell>
        </row>
        <row r="638">
          <cell r="B638" t="str">
            <v>SANDY CREEK CSD</v>
          </cell>
        </row>
        <row r="639">
          <cell r="B639" t="str">
            <v>SARANAC CSD</v>
          </cell>
        </row>
        <row r="640">
          <cell r="B640" t="str">
            <v>SARANAC LAKE CSD</v>
          </cell>
        </row>
        <row r="641">
          <cell r="B641" t="str">
            <v>SARATOGA SPRINGS CITY SD</v>
          </cell>
        </row>
        <row r="642">
          <cell r="B642" t="str">
            <v>SAUGERTIES CSD</v>
          </cell>
        </row>
        <row r="643">
          <cell r="B643" t="str">
            <v>SAUQUOIT VALLEY CSD</v>
          </cell>
        </row>
        <row r="644">
          <cell r="B644" t="str">
            <v>SAYVILLE UFSD</v>
          </cell>
        </row>
        <row r="645">
          <cell r="B645" t="str">
            <v>SCARSDALE UFSD</v>
          </cell>
        </row>
        <row r="646">
          <cell r="B646" t="str">
            <v>SCHALMONT CSD</v>
          </cell>
        </row>
        <row r="647">
          <cell r="B647" t="str">
            <v>SCHENECTADY CITY SD</v>
          </cell>
        </row>
        <row r="648">
          <cell r="B648" t="str">
            <v>SCHENEVUS CSD</v>
          </cell>
        </row>
        <row r="649">
          <cell r="B649" t="str">
            <v>SCHODACK CSD</v>
          </cell>
        </row>
        <row r="650">
          <cell r="B650" t="str">
            <v>SCHOHARIE CSD</v>
          </cell>
        </row>
        <row r="651">
          <cell r="B651" t="str">
            <v>SCHROON LAKE CSD</v>
          </cell>
        </row>
        <row r="652">
          <cell r="B652" t="str">
            <v>SCHUYLERVILLE CSD</v>
          </cell>
        </row>
        <row r="653">
          <cell r="B653" t="str">
            <v>SCIO CSD</v>
          </cell>
        </row>
        <row r="654">
          <cell r="B654" t="str">
            <v>SCOTIA-GLENVILLE CSD</v>
          </cell>
        </row>
        <row r="655">
          <cell r="B655" t="str">
            <v>SEAFORD UFSD</v>
          </cell>
        </row>
        <row r="656">
          <cell r="B656" t="str">
            <v>SENECA FALLS CSD</v>
          </cell>
        </row>
        <row r="657">
          <cell r="B657" t="str">
            <v>SEWANHAKA CENTRAL HS DISTRICT</v>
          </cell>
        </row>
        <row r="658">
          <cell r="B658" t="str">
            <v>SHARON SPRINGS CSD</v>
          </cell>
        </row>
        <row r="659">
          <cell r="B659" t="str">
            <v>SHELTER ISLAND UFSD</v>
          </cell>
        </row>
        <row r="660">
          <cell r="B660" t="str">
            <v>SHENENDEHOWA CSD</v>
          </cell>
        </row>
        <row r="661">
          <cell r="B661" t="str">
            <v>SHERBURNE-EARLVILLE CSD</v>
          </cell>
        </row>
        <row r="662">
          <cell r="B662" t="str">
            <v>SHERMAN CSD</v>
          </cell>
        </row>
        <row r="663">
          <cell r="B663" t="str">
            <v>SHERRILL CITY SD</v>
          </cell>
        </row>
        <row r="664">
          <cell r="B664" t="str">
            <v>SHOREHAM-WADING RIVER CSD</v>
          </cell>
        </row>
        <row r="665">
          <cell r="B665" t="str">
            <v>SIDNEY CSD</v>
          </cell>
        </row>
        <row r="666">
          <cell r="B666" t="str">
            <v>SILVER CREEK CSD</v>
          </cell>
        </row>
        <row r="667">
          <cell r="B667" t="str">
            <v>SKANEATELES CSD</v>
          </cell>
        </row>
        <row r="668">
          <cell r="B668" t="str">
            <v>SMITHTOWN CSD</v>
          </cell>
        </row>
        <row r="669">
          <cell r="B669" t="str">
            <v>SODUS CSD</v>
          </cell>
        </row>
        <row r="670">
          <cell r="B670" t="str">
            <v>SOLVAY UFSD</v>
          </cell>
        </row>
        <row r="671">
          <cell r="B671" t="str">
            <v>SOMERS CSD</v>
          </cell>
        </row>
        <row r="672">
          <cell r="B672" t="str">
            <v>SOUTH COLONIE CSD</v>
          </cell>
        </row>
        <row r="673">
          <cell r="B673" t="str">
            <v>SOUTH COUNTRY CSD</v>
          </cell>
        </row>
        <row r="674">
          <cell r="B674" t="str">
            <v>SOUTH GLENS FALLS CSD</v>
          </cell>
        </row>
        <row r="675">
          <cell r="B675" t="str">
            <v>SOUTH HUNTINGTON UFSD</v>
          </cell>
        </row>
        <row r="676">
          <cell r="B676" t="str">
            <v>SOUTH JEFFERSON CSD</v>
          </cell>
        </row>
        <row r="677">
          <cell r="B677" t="str">
            <v>SOUTH KORTRIGHT CSD</v>
          </cell>
        </row>
        <row r="678">
          <cell r="B678" t="str">
            <v>SOUTH LEWIS CSD</v>
          </cell>
        </row>
        <row r="679">
          <cell r="B679" t="str">
            <v>SOUTH ORANGETOWN CSD</v>
          </cell>
        </row>
        <row r="680">
          <cell r="B680" t="str">
            <v>SOUTH SENECA CSD</v>
          </cell>
        </row>
        <row r="681">
          <cell r="B681" t="str">
            <v>SOUTHAMPTON UFSD</v>
          </cell>
        </row>
        <row r="682">
          <cell r="B682" t="str">
            <v>SOUTHERN CAYUGA CSD</v>
          </cell>
        </row>
        <row r="683">
          <cell r="B683" t="str">
            <v>SOUTHOLD UFSD</v>
          </cell>
        </row>
        <row r="684">
          <cell r="B684" t="str">
            <v>SOUTHWESTERN CSD AT JAMESTOWN</v>
          </cell>
        </row>
        <row r="685">
          <cell r="B685" t="str">
            <v>SPACKENKILL UFSD</v>
          </cell>
        </row>
        <row r="686">
          <cell r="B686" t="str">
            <v>SPENCERPORT CSD</v>
          </cell>
        </row>
        <row r="687">
          <cell r="B687" t="str">
            <v>SPENCER-VAN ETTEN CSD</v>
          </cell>
        </row>
        <row r="688">
          <cell r="B688" t="str">
            <v>SPRINGS UFSD</v>
          </cell>
        </row>
        <row r="689">
          <cell r="B689" t="str">
            <v>SPRINGVILLE-GRIFFITH INST CSD</v>
          </cell>
        </row>
        <row r="690">
          <cell r="B690" t="str">
            <v>ST REGIS FALLS CSD</v>
          </cell>
        </row>
        <row r="691">
          <cell r="B691" t="str">
            <v>STAMFORD CSD</v>
          </cell>
        </row>
        <row r="692">
          <cell r="B692" t="str">
            <v>STARPOINT CSD</v>
          </cell>
        </row>
        <row r="693">
          <cell r="B693" t="str">
            <v>STILLWATER CSD</v>
          </cell>
        </row>
        <row r="694">
          <cell r="B694" t="str">
            <v>STOCKBRIDGE VALLEY CSD</v>
          </cell>
        </row>
        <row r="695">
          <cell r="B695" t="str">
            <v>SULLIVAN WEST CSD</v>
          </cell>
        </row>
        <row r="696">
          <cell r="B696" t="str">
            <v>SUSQUEHANNA VALLEY CSD</v>
          </cell>
        </row>
        <row r="697">
          <cell r="B697" t="str">
            <v>SWEET HOME CSD</v>
          </cell>
        </row>
        <row r="698">
          <cell r="B698" t="str">
            <v>SYOSSET CSD</v>
          </cell>
        </row>
        <row r="699">
          <cell r="B699" t="str">
            <v>SYRACUSE CITY SD</v>
          </cell>
        </row>
        <row r="700">
          <cell r="B700" t="str">
            <v>TACONIC HILLS CSD</v>
          </cell>
        </row>
        <row r="701">
          <cell r="B701" t="str">
            <v>THOUSAND ISLANDS CSD</v>
          </cell>
        </row>
        <row r="702">
          <cell r="B702" t="str">
            <v>THREE VILLAGE CSD</v>
          </cell>
        </row>
        <row r="703">
          <cell r="B703" t="str">
            <v>TICONDEROGA CSD</v>
          </cell>
        </row>
        <row r="704">
          <cell r="B704" t="str">
            <v>TIOGA CSD</v>
          </cell>
        </row>
        <row r="705">
          <cell r="B705" t="str">
            <v>TONAWANDA CITY SD</v>
          </cell>
        </row>
        <row r="706">
          <cell r="B706" t="str">
            <v>TOWN OF WEBB UFSD</v>
          </cell>
        </row>
        <row r="707">
          <cell r="B707" t="str">
            <v>TRI-VALLEY CSD</v>
          </cell>
        </row>
        <row r="708">
          <cell r="B708" t="str">
            <v>TROY CITY SD</v>
          </cell>
        </row>
        <row r="709">
          <cell r="B709" t="str">
            <v>TRUMANSBURG CSD</v>
          </cell>
        </row>
        <row r="710">
          <cell r="B710" t="str">
            <v>TUCKAHOE COMN SD</v>
          </cell>
        </row>
        <row r="711">
          <cell r="B711" t="str">
            <v>TUCKAHOE UFSD</v>
          </cell>
        </row>
        <row r="712">
          <cell r="B712" t="str">
            <v>TULLY CSD</v>
          </cell>
        </row>
        <row r="713">
          <cell r="B713" t="str">
            <v>TUPPER LAKE CSD</v>
          </cell>
        </row>
        <row r="714">
          <cell r="B714" t="str">
            <v>TUXEDO UFSD</v>
          </cell>
        </row>
        <row r="715">
          <cell r="B715" t="str">
            <v>UFSD-TARRYTOWNS</v>
          </cell>
        </row>
        <row r="716">
          <cell r="B716" t="str">
            <v>UNADILLA VALLEY CSD</v>
          </cell>
        </row>
        <row r="717">
          <cell r="B717" t="str">
            <v>UNION SPRINGS CSD</v>
          </cell>
        </row>
        <row r="718">
          <cell r="B718" t="str">
            <v>UNIONDALE UFSD</v>
          </cell>
        </row>
        <row r="719">
          <cell r="B719" t="str">
            <v>UNION-ENDICOTT CSD</v>
          </cell>
        </row>
        <row r="720">
          <cell r="B720" t="str">
            <v>UTICA CITY SD</v>
          </cell>
        </row>
        <row r="721">
          <cell r="B721" t="str">
            <v>VALHALLA UFSD</v>
          </cell>
        </row>
        <row r="722">
          <cell r="B722" t="str">
            <v>VALLEY CSD (MONTGOMERY)</v>
          </cell>
        </row>
        <row r="723">
          <cell r="B723" t="str">
            <v>VALLEY STREAM 13 UFSD</v>
          </cell>
        </row>
        <row r="724">
          <cell r="B724" t="str">
            <v>VALLEY STREAM 24 UFSD</v>
          </cell>
        </row>
        <row r="725">
          <cell r="B725" t="str">
            <v>VALLEY STREAM 30 UFSD</v>
          </cell>
        </row>
        <row r="726">
          <cell r="B726" t="str">
            <v>VALLEY STREAM CENTRAL HS DISTRICT</v>
          </cell>
        </row>
        <row r="727">
          <cell r="B727" t="str">
            <v>VAN HORNESVILLE-OWEN D YOUNG CSD</v>
          </cell>
        </row>
        <row r="728">
          <cell r="B728" t="str">
            <v>VESTAL CSD</v>
          </cell>
        </row>
        <row r="729">
          <cell r="B729" t="str">
            <v>VICTOR CSD</v>
          </cell>
        </row>
        <row r="730">
          <cell r="B730" t="str">
            <v>VOORHEESVILLE CSD</v>
          </cell>
        </row>
        <row r="731">
          <cell r="B731" t="str">
            <v>WAINSCOTT COMN SD</v>
          </cell>
        </row>
        <row r="732">
          <cell r="B732" t="str">
            <v>WALLKILL CSD</v>
          </cell>
        </row>
        <row r="733">
          <cell r="B733" t="str">
            <v>WALTON CSD</v>
          </cell>
        </row>
        <row r="734">
          <cell r="B734" t="str">
            <v>WANTAGH UFSD</v>
          </cell>
        </row>
        <row r="735">
          <cell r="B735" t="str">
            <v>WAPPINGERS CSD</v>
          </cell>
        </row>
        <row r="736">
          <cell r="B736" t="str">
            <v>WARRENSBURG CSD</v>
          </cell>
        </row>
        <row r="737">
          <cell r="B737" t="str">
            <v>WARSAW CSD</v>
          </cell>
        </row>
        <row r="738">
          <cell r="B738" t="str">
            <v>WARWICK VALLEY CSD</v>
          </cell>
        </row>
        <row r="739">
          <cell r="B739" t="str">
            <v>WASHINGTONVILLE CSD</v>
          </cell>
        </row>
        <row r="740">
          <cell r="B740" t="str">
            <v>WATERFORD-HALFMOON UFSD</v>
          </cell>
        </row>
        <row r="741">
          <cell r="B741" t="str">
            <v>WATERLOO CSD</v>
          </cell>
        </row>
        <row r="742">
          <cell r="B742" t="str">
            <v>WATERTOWN CITY SD</v>
          </cell>
        </row>
        <row r="743">
          <cell r="B743" t="str">
            <v>WATERVILLE CSD</v>
          </cell>
        </row>
        <row r="744">
          <cell r="B744" t="str">
            <v>WATERVLIET CITY SD</v>
          </cell>
        </row>
        <row r="745">
          <cell r="B745" t="str">
            <v>WATKINS GLEN CSD</v>
          </cell>
        </row>
        <row r="746">
          <cell r="B746" t="str">
            <v>WAVERLY CSD</v>
          </cell>
        </row>
        <row r="747">
          <cell r="B747" t="str">
            <v>WAYLAND-COHOCTON CSD</v>
          </cell>
        </row>
        <row r="748">
          <cell r="B748" t="str">
            <v>WAYNE CSD</v>
          </cell>
        </row>
        <row r="749">
          <cell r="B749" t="str">
            <v>WEBSTER CSD</v>
          </cell>
        </row>
        <row r="750">
          <cell r="B750" t="str">
            <v>WEEDSPORT CSD</v>
          </cell>
        </row>
        <row r="751">
          <cell r="B751" t="str">
            <v>WELLS CSD</v>
          </cell>
        </row>
        <row r="752">
          <cell r="B752" t="str">
            <v>WELLSVILLE CSD</v>
          </cell>
        </row>
        <row r="753">
          <cell r="B753" t="str">
            <v>WEST BABYLON UFSD</v>
          </cell>
        </row>
        <row r="754">
          <cell r="B754" t="str">
            <v>WEST CANADA VALLEY CSD</v>
          </cell>
        </row>
        <row r="755">
          <cell r="B755" t="str">
            <v>WEST GENESEE CSD</v>
          </cell>
        </row>
        <row r="756">
          <cell r="B756" t="str">
            <v>WEST HEMPSTEAD UFSD</v>
          </cell>
        </row>
        <row r="757">
          <cell r="B757" t="str">
            <v>WEST IRONDEQUOIT CSD</v>
          </cell>
        </row>
        <row r="758">
          <cell r="B758" t="str">
            <v>WEST ISLIP UFSD</v>
          </cell>
        </row>
        <row r="759">
          <cell r="B759" t="str">
            <v>WEST SENECA CSD</v>
          </cell>
        </row>
        <row r="760">
          <cell r="B760" t="str">
            <v>WEST VALLEY CSD</v>
          </cell>
        </row>
        <row r="761">
          <cell r="B761" t="str">
            <v>WESTBURY UFSD</v>
          </cell>
        </row>
        <row r="762">
          <cell r="B762" t="str">
            <v>WESTFIELD CSD</v>
          </cell>
        </row>
        <row r="763">
          <cell r="B763" t="str">
            <v>WESTHAMPTON BEACH UFSD</v>
          </cell>
        </row>
        <row r="764">
          <cell r="B764" t="str">
            <v>WESTHILL CSD</v>
          </cell>
        </row>
        <row r="765">
          <cell r="B765" t="str">
            <v>WESTMORELAND CSD</v>
          </cell>
        </row>
        <row r="766">
          <cell r="B766" t="str">
            <v>WESTPORT CSD</v>
          </cell>
        </row>
        <row r="767">
          <cell r="B767" t="str">
            <v>WHEATLAND-CHILI CSD</v>
          </cell>
        </row>
        <row r="768">
          <cell r="B768" t="str">
            <v>WHEELERVILLE UFSD</v>
          </cell>
        </row>
        <row r="769">
          <cell r="B769" t="str">
            <v>WHITE PLAINS CITY SD</v>
          </cell>
        </row>
        <row r="770">
          <cell r="B770" t="str">
            <v>WHITEHALL CSD</v>
          </cell>
        </row>
        <row r="771">
          <cell r="B771" t="str">
            <v>WHITESBORO CSD</v>
          </cell>
        </row>
        <row r="772">
          <cell r="B772" t="str">
            <v>WHITESVILLE CSD</v>
          </cell>
        </row>
        <row r="773">
          <cell r="B773" t="str">
            <v>WHITNEY POINT CSD</v>
          </cell>
        </row>
        <row r="774">
          <cell r="B774" t="str">
            <v>WILLIAM FLOYD UFSD</v>
          </cell>
        </row>
        <row r="775">
          <cell r="B775" t="str">
            <v>WILLIAMSON CSD</v>
          </cell>
        </row>
        <row r="776">
          <cell r="B776" t="str">
            <v>WILLIAMSVILLE CSD</v>
          </cell>
        </row>
        <row r="777">
          <cell r="B777" t="str">
            <v>WILLSBORO CSD</v>
          </cell>
        </row>
        <row r="778">
          <cell r="B778" t="str">
            <v>WILSON CSD</v>
          </cell>
        </row>
        <row r="779">
          <cell r="B779" t="str">
            <v>WINDHAM-ASHLAND-JEWETT CSD</v>
          </cell>
        </row>
        <row r="780">
          <cell r="B780" t="str">
            <v>WINDSOR CSD</v>
          </cell>
        </row>
        <row r="781">
          <cell r="B781" t="str">
            <v>WORCESTER CSD</v>
          </cell>
        </row>
        <row r="782">
          <cell r="B782" t="str">
            <v>WYANDANCH UFSD</v>
          </cell>
        </row>
        <row r="783">
          <cell r="B783" t="str">
            <v>WYNANTSKILL UFSD</v>
          </cell>
        </row>
        <row r="784">
          <cell r="B784" t="str">
            <v>WYOMING CSD</v>
          </cell>
        </row>
        <row r="785">
          <cell r="B785" t="str">
            <v>YONKERS CITY SD</v>
          </cell>
        </row>
        <row r="786">
          <cell r="B786" t="str">
            <v>YORK CSD</v>
          </cell>
        </row>
        <row r="787">
          <cell r="B787" t="str">
            <v>YORKSHIRE-PIONEER CSD</v>
          </cell>
        </row>
        <row r="788">
          <cell r="B788" t="str">
            <v>YORKTOWN CSD</v>
          </cell>
        </row>
        <row r="796">
          <cell r="C796" t="e">
            <v>#N/A</v>
          </cell>
        </row>
        <row r="797">
          <cell r="C797" t="e">
            <v>#N/A</v>
          </cell>
        </row>
        <row r="809">
          <cell r="B809" t="str">
            <v>Select from drop-down list →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66"/>
    <pageSetUpPr fitToPage="1"/>
  </sheetPr>
  <dimension ref="A1:H56"/>
  <sheetViews>
    <sheetView showGridLines="0" tabSelected="1" topLeftCell="B1" zoomScale="80" zoomScaleNormal="80" zoomScaleSheetLayoutView="100" workbookViewId="0">
      <selection activeCell="D11" sqref="D11:E11"/>
    </sheetView>
  </sheetViews>
  <sheetFormatPr defaultColWidth="8.85546875" defaultRowHeight="15" x14ac:dyDescent="0.25"/>
  <cols>
    <col min="1" max="1" width="3.28515625" style="20" hidden="1" customWidth="1"/>
    <col min="2" max="2" width="3.5703125" style="20" customWidth="1"/>
    <col min="3" max="3" width="26.85546875" style="20" customWidth="1"/>
    <col min="4" max="4" width="32.5703125" style="20" customWidth="1"/>
    <col min="5" max="5" width="34.85546875" style="20" customWidth="1"/>
    <col min="6" max="6" width="20.7109375" style="20" customWidth="1"/>
    <col min="7" max="16384" width="8.85546875" style="20"/>
  </cols>
  <sheetData>
    <row r="1" spans="3:7" ht="9" customHeight="1" x14ac:dyDescent="0.25"/>
    <row r="2" spans="3:7" ht="9.75" customHeight="1" x14ac:dyDescent="0.25">
      <c r="C2" s="14"/>
      <c r="D2" s="14"/>
      <c r="E2" s="14"/>
    </row>
    <row r="3" spans="3:7" x14ac:dyDescent="0.25">
      <c r="C3" s="14"/>
      <c r="D3" s="14"/>
      <c r="E3" s="14"/>
    </row>
    <row r="4" spans="3:7" x14ac:dyDescent="0.25">
      <c r="C4" s="14"/>
      <c r="D4" s="14"/>
      <c r="E4" s="14"/>
    </row>
    <row r="5" spans="3:7" x14ac:dyDescent="0.25">
      <c r="C5" s="14"/>
      <c r="D5" s="14"/>
      <c r="E5" s="14"/>
    </row>
    <row r="6" spans="3:7" x14ac:dyDescent="0.25">
      <c r="C6" s="14"/>
      <c r="D6" s="14"/>
      <c r="E6" s="14"/>
    </row>
    <row r="7" spans="3:7" ht="27.75" customHeight="1" x14ac:dyDescent="0.3">
      <c r="C7" s="85" t="s">
        <v>154</v>
      </c>
      <c r="D7" s="85"/>
      <c r="E7" s="85"/>
    </row>
    <row r="9" spans="3:7" ht="45.75" customHeight="1" x14ac:dyDescent="0.25">
      <c r="C9" s="86" t="str">
        <f>IF(D11=[1]CONTROL!B809,"",D11)</f>
        <v/>
      </c>
      <c r="D9" s="86"/>
      <c r="E9" s="86"/>
    </row>
    <row r="10" spans="3:7" ht="21" customHeight="1" x14ac:dyDescent="0.25">
      <c r="C10" s="7" t="s">
        <v>141</v>
      </c>
      <c r="D10" s="19"/>
      <c r="E10" s="21"/>
      <c r="F10" s="19"/>
      <c r="G10" s="19"/>
    </row>
    <row r="11" spans="3:7" x14ac:dyDescent="0.25">
      <c r="C11" s="8" t="s">
        <v>142</v>
      </c>
      <c r="D11" s="87" t="s">
        <v>143</v>
      </c>
      <c r="E11" s="88"/>
      <c r="F11" s="19"/>
      <c r="G11" s="19"/>
    </row>
    <row r="12" spans="3:7" ht="30" customHeight="1" x14ac:dyDescent="0.25">
      <c r="C12" s="9" t="s">
        <v>144</v>
      </c>
      <c r="F12" s="19"/>
      <c r="G12" s="19"/>
    </row>
    <row r="13" spans="3:7" x14ac:dyDescent="0.25">
      <c r="C13" s="11" t="s">
        <v>145</v>
      </c>
      <c r="D13" s="91" t="s">
        <v>146</v>
      </c>
      <c r="E13" s="91"/>
      <c r="F13" s="13"/>
      <c r="G13" s="19"/>
    </row>
    <row r="14" spans="3:7" x14ac:dyDescent="0.25">
      <c r="C14" s="11" t="s">
        <v>147</v>
      </c>
      <c r="D14" s="91" t="s">
        <v>148</v>
      </c>
      <c r="E14" s="91"/>
      <c r="F14" s="13"/>
      <c r="G14" s="19"/>
    </row>
    <row r="15" spans="3:7" x14ac:dyDescent="0.25">
      <c r="C15" s="11" t="s">
        <v>149</v>
      </c>
      <c r="D15" s="91" t="s">
        <v>150</v>
      </c>
      <c r="E15" s="91"/>
      <c r="F15" s="14"/>
      <c r="G15" s="19"/>
    </row>
    <row r="16" spans="3:7" x14ac:dyDescent="0.25">
      <c r="C16" s="11" t="s">
        <v>151</v>
      </c>
      <c r="D16" s="92" t="s">
        <v>152</v>
      </c>
      <c r="E16" s="92"/>
      <c r="F16" s="14"/>
      <c r="G16" s="19"/>
    </row>
    <row r="17" spans="3:8" ht="30" customHeight="1" x14ac:dyDescent="0.25">
      <c r="C17" s="9"/>
      <c r="D17" s="10"/>
      <c r="E17" s="14"/>
      <c r="F17" s="14"/>
      <c r="G17" s="19"/>
    </row>
    <row r="18" spans="3:8" x14ac:dyDescent="0.25">
      <c r="C18" s="16" t="s">
        <v>153</v>
      </c>
      <c r="D18" s="17" t="s">
        <v>168</v>
      </c>
      <c r="F18" s="15"/>
      <c r="H18" s="19"/>
    </row>
    <row r="19" spans="3:8" x14ac:dyDescent="0.25">
      <c r="C19" s="12"/>
      <c r="D19" s="13"/>
      <c r="E19" s="90"/>
      <c r="F19" s="15"/>
    </row>
    <row r="20" spans="3:8" ht="36" customHeight="1" x14ac:dyDescent="0.25">
      <c r="E20" s="90"/>
    </row>
    <row r="21" spans="3:8" x14ac:dyDescent="0.25">
      <c r="C21" s="89"/>
      <c r="D21" s="89"/>
      <c r="E21" s="90"/>
    </row>
    <row r="22" spans="3:8" x14ac:dyDescent="0.25">
      <c r="C22" s="89"/>
      <c r="D22" s="89"/>
    </row>
    <row r="23" spans="3:8" x14ac:dyDescent="0.25">
      <c r="C23" s="89"/>
      <c r="D23" s="89"/>
    </row>
    <row r="24" spans="3:8" x14ac:dyDescent="0.25">
      <c r="C24" s="18"/>
    </row>
    <row r="47" spans="4:4" x14ac:dyDescent="0.25">
      <c r="D47" s="19"/>
    </row>
    <row r="48" spans="4:4" x14ac:dyDescent="0.25">
      <c r="D48" s="19"/>
    </row>
    <row r="49" spans="4:4" x14ac:dyDescent="0.25">
      <c r="D49" s="19"/>
    </row>
    <row r="50" spans="4:4" x14ac:dyDescent="0.25">
      <c r="D50" s="19"/>
    </row>
    <row r="51" spans="4:4" x14ac:dyDescent="0.25">
      <c r="D51" s="19"/>
    </row>
    <row r="52" spans="4:4" x14ac:dyDescent="0.25">
      <c r="D52" s="19"/>
    </row>
    <row r="53" spans="4:4" x14ac:dyDescent="0.25">
      <c r="D53" s="19"/>
    </row>
    <row r="54" spans="4:4" x14ac:dyDescent="0.25">
      <c r="D54" s="19"/>
    </row>
    <row r="55" spans="4:4" x14ac:dyDescent="0.25">
      <c r="D55" s="19"/>
    </row>
    <row r="56" spans="4:4" x14ac:dyDescent="0.25">
      <c r="D56" s="19"/>
    </row>
  </sheetData>
  <sheetProtection selectLockedCells="1"/>
  <mergeCells count="9">
    <mergeCell ref="C7:E7"/>
    <mergeCell ref="C9:E9"/>
    <mergeCell ref="D11:E11"/>
    <mergeCell ref="C21:D23"/>
    <mergeCell ref="E19:E21"/>
    <mergeCell ref="D13:E13"/>
    <mergeCell ref="D14:E14"/>
    <mergeCell ref="D15:E15"/>
    <mergeCell ref="D16:E16"/>
  </mergeCells>
  <conditionalFormatting sqref="C9">
    <cfRule type="expression" dxfId="6" priority="7">
      <formula>$C$9="Select School or Merged EdCorp from drop-down list→"</formula>
    </cfRule>
  </conditionalFormatting>
  <conditionalFormatting sqref="D14">
    <cfRule type="expression" dxfId="5" priority="3">
      <formula>$D$14="enter title"</formula>
    </cfRule>
  </conditionalFormatting>
  <conditionalFormatting sqref="D15">
    <cfRule type="expression" dxfId="4" priority="4">
      <formula>$D$15="enter email address"</formula>
    </cfRule>
  </conditionalFormatting>
  <conditionalFormatting sqref="D16">
    <cfRule type="expression" dxfId="3" priority="5">
      <formula>$D$16="enter phone number"</formula>
    </cfRule>
  </conditionalFormatting>
  <conditionalFormatting sqref="D18">
    <cfRule type="cellIs" dxfId="2" priority="6" operator="equal">
      <formula>"Select from drop-down list →"</formula>
    </cfRule>
  </conditionalFormatting>
  <conditionalFormatting sqref="D13">
    <cfRule type="expression" dxfId="1" priority="2">
      <formula>$D$13="enter name"</formula>
    </cfRule>
  </conditionalFormatting>
  <conditionalFormatting sqref="D11">
    <cfRule type="expression" dxfId="0" priority="1">
      <formula>$D$11="Select from drop-down list →"</formula>
    </cfRule>
  </conditionalFormatting>
  <dataValidations count="3">
    <dataValidation type="custom" showInputMessage="1" showErrorMessage="1" errorTitle="Invalid Email Address" error="Email address missing necessary element(s) (e.g. &quot;@&quot; or &quot;.com&quot;)_x000a__x000a_Please re-enter!" sqref="D15:E15" xr:uid="{00000000-0002-0000-0000-000000000000}">
      <formula1>AND( FIND(".",D15),FIND("@",D15))</formula1>
    </dataValidation>
    <dataValidation allowBlank="1" showErrorMessage="1" prompt=" " sqref="D13:E13" xr:uid="{00000000-0002-0000-0000-000001000000}"/>
    <dataValidation type="list" allowBlank="1" showInputMessage="1" showErrorMessage="1" sqref="D11" xr:uid="{00000000-0002-0000-0000-000002000000}">
      <formula1>mySchools</formula1>
    </dataValidation>
  </dataValidations>
  <printOptions horizontalCentered="1" verticalCentered="1"/>
  <pageMargins left="0.49" right="0.45" top="0.31" bottom="0.28000000000000003" header="0.3" footer="0.3"/>
  <pageSetup orientation="portrait" r:id="rId1"/>
  <headerFooter>
    <oddFooter>&amp;CPage &amp;P of 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2:O35"/>
  <sheetViews>
    <sheetView zoomScale="90" zoomScaleNormal="90" workbookViewId="0"/>
  </sheetViews>
  <sheetFormatPr defaultRowHeight="15" x14ac:dyDescent="0.25"/>
  <cols>
    <col min="2" max="2" width="4.85546875" customWidth="1"/>
    <col min="3" max="3" width="28.7109375" bestFit="1" customWidth="1"/>
    <col min="6" max="7" width="10.85546875" bestFit="1" customWidth="1"/>
    <col min="8" max="8" width="10.140625" customWidth="1"/>
    <col min="9" max="9" width="13.42578125" customWidth="1"/>
    <col min="11" max="11" width="12" customWidth="1"/>
    <col min="12" max="12" width="13.140625" customWidth="1"/>
    <col min="13" max="13" width="13" customWidth="1"/>
    <col min="14" max="14" width="3.28515625" customWidth="1"/>
    <col min="15" max="15" width="13.140625" customWidth="1"/>
  </cols>
  <sheetData>
    <row r="2" spans="1:15" ht="21" x14ac:dyDescent="0.35">
      <c r="B2" s="4" t="s">
        <v>127</v>
      </c>
    </row>
    <row r="4" spans="1:15" x14ac:dyDescent="0.25">
      <c r="B4" s="5"/>
      <c r="C4" s="5" t="s">
        <v>161</v>
      </c>
      <c r="D4" s="5" t="s">
        <v>162</v>
      </c>
    </row>
    <row r="5" spans="1:15" ht="15.75" thickBot="1" x14ac:dyDescent="0.3">
      <c r="B5" s="5"/>
    </row>
    <row r="6" spans="1:15" ht="15.75" thickBot="1" x14ac:dyDescent="0.3">
      <c r="B6" s="36"/>
      <c r="C6" s="23"/>
      <c r="D6" s="23"/>
      <c r="E6" s="23"/>
      <c r="F6" s="93" t="s">
        <v>131</v>
      </c>
      <c r="G6" s="93"/>
      <c r="H6" s="93"/>
      <c r="I6" s="93"/>
      <c r="J6" s="24"/>
      <c r="K6" s="93" t="s">
        <v>132</v>
      </c>
      <c r="L6" s="93"/>
      <c r="M6" s="93"/>
      <c r="N6" s="25"/>
      <c r="O6" s="26"/>
    </row>
    <row r="7" spans="1:15" ht="30.75" thickBot="1" x14ac:dyDescent="0.3">
      <c r="B7" s="36"/>
      <c r="C7" s="23"/>
      <c r="D7" s="27" t="s">
        <v>133</v>
      </c>
      <c r="E7" s="23"/>
      <c r="F7" s="28" t="s">
        <v>134</v>
      </c>
      <c r="G7" s="28" t="s">
        <v>111</v>
      </c>
      <c r="H7" s="28" t="s">
        <v>135</v>
      </c>
      <c r="I7" s="28" t="s">
        <v>40</v>
      </c>
      <c r="J7" s="29"/>
      <c r="K7" s="30" t="s">
        <v>136</v>
      </c>
      <c r="L7" s="30" t="s">
        <v>137</v>
      </c>
      <c r="M7" s="28" t="s">
        <v>40</v>
      </c>
      <c r="N7" s="29"/>
      <c r="O7" s="30" t="s">
        <v>138</v>
      </c>
    </row>
    <row r="8" spans="1:15" x14ac:dyDescent="0.25">
      <c r="B8" s="37" t="s">
        <v>0</v>
      </c>
      <c r="C8" s="31"/>
      <c r="D8" s="22"/>
      <c r="E8" s="31"/>
      <c r="F8" s="66" t="s">
        <v>139</v>
      </c>
      <c r="G8" s="66" t="s">
        <v>139</v>
      </c>
      <c r="H8" s="66" t="s">
        <v>139</v>
      </c>
      <c r="I8" s="66" t="s">
        <v>139</v>
      </c>
      <c r="J8" s="66"/>
      <c r="K8" s="66" t="s">
        <v>139</v>
      </c>
      <c r="L8" s="66" t="s">
        <v>139</v>
      </c>
      <c r="M8" s="66" t="s">
        <v>139</v>
      </c>
      <c r="N8" s="66"/>
      <c r="O8" s="66" t="s">
        <v>139</v>
      </c>
    </row>
    <row r="9" spans="1:15" x14ac:dyDescent="0.25">
      <c r="A9">
        <v>1</v>
      </c>
      <c r="B9" s="37"/>
      <c r="C9" s="31" t="s">
        <v>21</v>
      </c>
      <c r="D9" s="35"/>
      <c r="E9" s="32"/>
      <c r="F9" s="77"/>
      <c r="G9" s="77"/>
      <c r="H9" s="77"/>
      <c r="I9" s="74"/>
      <c r="J9" s="74"/>
      <c r="K9" s="77"/>
      <c r="L9" s="77"/>
      <c r="M9" s="74"/>
      <c r="N9" s="74"/>
      <c r="O9" s="74"/>
    </row>
    <row r="10" spans="1:15" x14ac:dyDescent="0.25">
      <c r="A10">
        <v>2</v>
      </c>
      <c r="B10" s="37"/>
      <c r="C10" s="31" t="s">
        <v>22</v>
      </c>
      <c r="D10" s="35"/>
      <c r="E10" s="32"/>
      <c r="F10" s="77"/>
      <c r="G10" s="77"/>
      <c r="H10" s="77"/>
      <c r="I10" s="74"/>
      <c r="J10" s="74"/>
      <c r="K10" s="77"/>
      <c r="L10" s="77"/>
      <c r="M10" s="74"/>
      <c r="N10" s="74"/>
      <c r="O10" s="74"/>
    </row>
    <row r="11" spans="1:15" x14ac:dyDescent="0.25">
      <c r="A11">
        <v>3</v>
      </c>
      <c r="B11" s="37"/>
      <c r="C11" s="31" t="s">
        <v>23</v>
      </c>
      <c r="D11" s="35"/>
      <c r="E11" s="32"/>
      <c r="F11" s="77"/>
      <c r="G11" s="77"/>
      <c r="H11" s="77"/>
      <c r="I11" s="74"/>
      <c r="J11" s="74"/>
      <c r="K11" s="77"/>
      <c r="L11" s="77"/>
      <c r="M11" s="74"/>
      <c r="N11" s="74"/>
      <c r="O11" s="74"/>
    </row>
    <row r="12" spans="1:15" x14ac:dyDescent="0.25">
      <c r="A12">
        <v>4</v>
      </c>
      <c r="B12" s="34"/>
      <c r="C12" s="69" t="s">
        <v>24</v>
      </c>
      <c r="D12" s="70">
        <v>0</v>
      </c>
      <c r="E12" s="71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x14ac:dyDescent="0.25">
      <c r="A13">
        <f>A12+1</f>
        <v>5</v>
      </c>
      <c r="B13" s="37" t="s">
        <v>1</v>
      </c>
      <c r="C13" s="31"/>
      <c r="D13" s="31"/>
      <c r="E13" s="31"/>
      <c r="F13" s="77"/>
      <c r="G13" s="77"/>
      <c r="H13" s="77"/>
      <c r="I13" s="74"/>
      <c r="J13" s="74"/>
      <c r="K13" s="77"/>
      <c r="L13" s="77"/>
      <c r="M13" s="74"/>
      <c r="N13" s="74"/>
      <c r="O13" s="74"/>
    </row>
    <row r="14" spans="1:15" x14ac:dyDescent="0.25">
      <c r="A14">
        <f t="shared" ref="A14:A32" si="0">A13+1</f>
        <v>6</v>
      </c>
      <c r="B14" s="37" t="s">
        <v>2</v>
      </c>
      <c r="C14" s="31"/>
      <c r="D14" s="31"/>
      <c r="E14" s="31"/>
      <c r="F14" s="77"/>
      <c r="G14" s="77"/>
      <c r="H14" s="77"/>
      <c r="I14" s="74"/>
      <c r="J14" s="74"/>
      <c r="K14" s="77"/>
      <c r="L14" s="77"/>
      <c r="M14" s="74"/>
      <c r="N14" s="74"/>
      <c r="O14" s="74"/>
    </row>
    <row r="15" spans="1:15" x14ac:dyDescent="0.25">
      <c r="A15">
        <f t="shared" si="0"/>
        <v>7</v>
      </c>
      <c r="B15" s="38" t="s">
        <v>3</v>
      </c>
      <c r="C15" s="33"/>
      <c r="D15" s="33"/>
      <c r="E15" s="33"/>
      <c r="F15" s="77"/>
      <c r="G15" s="77"/>
      <c r="H15" s="77"/>
      <c r="I15" s="74"/>
      <c r="J15" s="74"/>
      <c r="K15" s="77"/>
      <c r="L15" s="77"/>
      <c r="M15" s="74"/>
      <c r="N15" s="74"/>
      <c r="O15" s="74"/>
    </row>
    <row r="16" spans="1:15" x14ac:dyDescent="0.25">
      <c r="A16">
        <f t="shared" si="0"/>
        <v>8</v>
      </c>
      <c r="B16" s="38" t="s">
        <v>4</v>
      </c>
      <c r="C16" s="33"/>
      <c r="D16" s="33"/>
      <c r="E16" s="33"/>
      <c r="F16" s="77"/>
      <c r="G16" s="77"/>
      <c r="H16" s="77"/>
      <c r="I16" s="74"/>
      <c r="J16" s="74"/>
      <c r="K16" s="77"/>
      <c r="L16" s="77"/>
      <c r="M16" s="74"/>
      <c r="N16" s="74"/>
      <c r="O16" s="74"/>
    </row>
    <row r="17" spans="1:15" x14ac:dyDescent="0.25">
      <c r="A17">
        <f t="shared" si="0"/>
        <v>9</v>
      </c>
      <c r="B17" s="38" t="s">
        <v>5</v>
      </c>
      <c r="C17" s="33"/>
      <c r="D17" s="33"/>
      <c r="E17" s="33"/>
      <c r="F17" s="77"/>
      <c r="G17" s="77"/>
      <c r="H17" s="77"/>
      <c r="I17" s="74"/>
      <c r="J17" s="74"/>
      <c r="K17" s="77"/>
      <c r="L17" s="77"/>
      <c r="M17" s="74"/>
      <c r="N17" s="74"/>
      <c r="O17" s="74"/>
    </row>
    <row r="18" spans="1:15" x14ac:dyDescent="0.25">
      <c r="A18">
        <f t="shared" si="0"/>
        <v>10</v>
      </c>
      <c r="B18" s="38" t="s">
        <v>6</v>
      </c>
      <c r="C18" s="33"/>
      <c r="D18" s="33"/>
      <c r="E18" s="33"/>
      <c r="F18" s="77"/>
      <c r="G18" s="77"/>
      <c r="H18" s="77"/>
      <c r="I18" s="74"/>
      <c r="J18" s="74"/>
      <c r="K18" s="77"/>
      <c r="L18" s="77"/>
      <c r="M18" s="74"/>
      <c r="N18" s="74"/>
      <c r="O18" s="74"/>
    </row>
    <row r="19" spans="1:15" x14ac:dyDescent="0.25">
      <c r="A19">
        <f t="shared" si="0"/>
        <v>11</v>
      </c>
      <c r="B19" s="38" t="s">
        <v>7</v>
      </c>
      <c r="C19" s="33"/>
      <c r="D19" s="33"/>
      <c r="E19" s="33"/>
      <c r="F19" s="77"/>
      <c r="G19" s="77"/>
      <c r="H19" s="77"/>
      <c r="I19" s="74"/>
      <c r="J19" s="74"/>
      <c r="K19" s="77"/>
      <c r="L19" s="77"/>
      <c r="M19" s="74"/>
      <c r="N19" s="74"/>
      <c r="O19" s="74"/>
    </row>
    <row r="20" spans="1:15" x14ac:dyDescent="0.25">
      <c r="A20">
        <f t="shared" si="0"/>
        <v>12</v>
      </c>
      <c r="B20" s="38" t="s">
        <v>8</v>
      </c>
      <c r="C20" s="33"/>
      <c r="D20" s="33"/>
      <c r="E20" s="33"/>
      <c r="F20" s="77"/>
      <c r="G20" s="77"/>
      <c r="H20" s="77"/>
      <c r="I20" s="74"/>
      <c r="J20" s="74"/>
      <c r="K20" s="77"/>
      <c r="L20" s="77"/>
      <c r="M20" s="74"/>
      <c r="N20" s="74"/>
      <c r="O20" s="74"/>
    </row>
    <row r="21" spans="1:15" x14ac:dyDescent="0.25">
      <c r="A21">
        <f t="shared" si="0"/>
        <v>13</v>
      </c>
      <c r="B21" s="38" t="s">
        <v>9</v>
      </c>
      <c r="C21" s="33"/>
      <c r="D21" s="33"/>
      <c r="E21" s="33"/>
      <c r="F21" s="77"/>
      <c r="G21" s="77"/>
      <c r="H21" s="77"/>
      <c r="I21" s="74"/>
      <c r="J21" s="74"/>
      <c r="K21" s="77"/>
      <c r="L21" s="77"/>
      <c r="M21" s="74"/>
      <c r="N21" s="74"/>
      <c r="O21" s="74"/>
    </row>
    <row r="22" spans="1:15" x14ac:dyDescent="0.25">
      <c r="A22">
        <f t="shared" si="0"/>
        <v>14</v>
      </c>
      <c r="B22" s="38" t="s">
        <v>10</v>
      </c>
      <c r="C22" s="33"/>
      <c r="D22" s="33"/>
      <c r="E22" s="33"/>
      <c r="F22" s="77"/>
      <c r="G22" s="77"/>
      <c r="H22" s="77"/>
      <c r="I22" s="74"/>
      <c r="J22" s="74"/>
      <c r="K22" s="77"/>
      <c r="L22" s="77"/>
      <c r="M22" s="74"/>
      <c r="N22" s="74"/>
      <c r="O22" s="74"/>
    </row>
    <row r="23" spans="1:15" x14ac:dyDescent="0.25">
      <c r="A23">
        <f t="shared" si="0"/>
        <v>15</v>
      </c>
      <c r="B23" s="38" t="s">
        <v>11</v>
      </c>
      <c r="C23" s="33"/>
      <c r="D23" s="33"/>
      <c r="E23" s="33"/>
      <c r="F23" s="77"/>
      <c r="G23" s="77"/>
      <c r="H23" s="77"/>
      <c r="I23" s="74"/>
      <c r="J23" s="74"/>
      <c r="K23" s="77"/>
      <c r="L23" s="77"/>
      <c r="M23" s="74"/>
      <c r="N23" s="74"/>
      <c r="O23" s="74"/>
    </row>
    <row r="24" spans="1:15" x14ac:dyDescent="0.25">
      <c r="A24">
        <f t="shared" si="0"/>
        <v>16</v>
      </c>
      <c r="B24" s="38" t="s">
        <v>12</v>
      </c>
      <c r="C24" s="33"/>
      <c r="D24" s="33"/>
      <c r="E24" s="33"/>
      <c r="F24" s="77"/>
      <c r="G24" s="77"/>
      <c r="H24" s="77"/>
      <c r="I24" s="74"/>
      <c r="J24" s="74"/>
      <c r="K24" s="77"/>
      <c r="L24" s="77"/>
      <c r="M24" s="74"/>
      <c r="N24" s="74"/>
      <c r="O24" s="74"/>
    </row>
    <row r="25" spans="1:15" x14ac:dyDescent="0.25">
      <c r="A25">
        <f t="shared" si="0"/>
        <v>17</v>
      </c>
      <c r="B25" s="38" t="s">
        <v>13</v>
      </c>
      <c r="C25" s="33"/>
      <c r="D25" s="33"/>
      <c r="E25" s="33"/>
      <c r="F25" s="77"/>
      <c r="G25" s="77"/>
      <c r="H25" s="77"/>
      <c r="I25" s="74"/>
      <c r="J25" s="74"/>
      <c r="K25" s="77"/>
      <c r="L25" s="77"/>
      <c r="M25" s="74"/>
      <c r="N25" s="74"/>
      <c r="O25" s="74"/>
    </row>
    <row r="26" spans="1:15" x14ac:dyDescent="0.25">
      <c r="A26">
        <f t="shared" si="0"/>
        <v>18</v>
      </c>
      <c r="B26" s="38" t="s">
        <v>14</v>
      </c>
      <c r="C26" s="33"/>
      <c r="D26" s="33"/>
      <c r="E26" s="33"/>
      <c r="F26" s="77"/>
      <c r="G26" s="77"/>
      <c r="H26" s="77"/>
      <c r="I26" s="74"/>
      <c r="J26" s="74"/>
      <c r="K26" s="77"/>
      <c r="L26" s="77"/>
      <c r="M26" s="74"/>
      <c r="N26" s="74"/>
      <c r="O26" s="74"/>
    </row>
    <row r="27" spans="1:15" x14ac:dyDescent="0.25">
      <c r="A27">
        <f t="shared" si="0"/>
        <v>19</v>
      </c>
      <c r="B27" s="38" t="s">
        <v>15</v>
      </c>
      <c r="C27" s="33"/>
      <c r="D27" s="33"/>
      <c r="E27" s="33"/>
      <c r="F27" s="77"/>
      <c r="G27" s="77"/>
      <c r="H27" s="77"/>
      <c r="I27" s="74"/>
      <c r="J27" s="74"/>
      <c r="K27" s="77"/>
      <c r="L27" s="77"/>
      <c r="M27" s="74"/>
      <c r="N27" s="74"/>
      <c r="O27" s="74"/>
    </row>
    <row r="28" spans="1:15" x14ac:dyDescent="0.25">
      <c r="A28">
        <f t="shared" si="0"/>
        <v>20</v>
      </c>
      <c r="B28" s="38" t="s">
        <v>16</v>
      </c>
      <c r="C28" s="33"/>
      <c r="D28" s="33"/>
      <c r="E28" s="33"/>
      <c r="F28" s="77"/>
      <c r="G28" s="77"/>
      <c r="H28" s="77"/>
      <c r="I28" s="74"/>
      <c r="J28" s="74"/>
      <c r="K28" s="77"/>
      <c r="L28" s="77"/>
      <c r="M28" s="74"/>
      <c r="N28" s="74"/>
      <c r="O28" s="74"/>
    </row>
    <row r="29" spans="1:15" x14ac:dyDescent="0.25">
      <c r="A29">
        <f t="shared" si="0"/>
        <v>21</v>
      </c>
      <c r="B29" s="38" t="s">
        <v>17</v>
      </c>
      <c r="C29" s="33"/>
      <c r="D29" s="33"/>
      <c r="E29" s="33"/>
      <c r="F29" s="77"/>
      <c r="G29" s="77"/>
      <c r="H29" s="77"/>
      <c r="I29" s="74"/>
      <c r="J29" s="74"/>
      <c r="K29" s="77"/>
      <c r="L29" s="77"/>
      <c r="M29" s="74"/>
      <c r="N29" s="74"/>
      <c r="O29" s="74"/>
    </row>
    <row r="30" spans="1:15" x14ac:dyDescent="0.25">
      <c r="A30">
        <f t="shared" si="0"/>
        <v>22</v>
      </c>
      <c r="B30" s="38" t="s">
        <v>18</v>
      </c>
      <c r="C30" s="33"/>
      <c r="D30" s="33"/>
      <c r="E30" s="33"/>
      <c r="F30" s="77"/>
      <c r="G30" s="77"/>
      <c r="H30" s="77"/>
      <c r="I30" s="74"/>
      <c r="J30" s="74"/>
      <c r="K30" s="77"/>
      <c r="L30" s="77"/>
      <c r="M30" s="74"/>
      <c r="N30" s="74"/>
      <c r="O30" s="74"/>
    </row>
    <row r="31" spans="1:15" x14ac:dyDescent="0.25">
      <c r="A31">
        <f t="shared" si="0"/>
        <v>23</v>
      </c>
      <c r="B31" s="38" t="s">
        <v>19</v>
      </c>
      <c r="C31" s="33"/>
      <c r="D31" s="33"/>
      <c r="E31" s="33"/>
      <c r="F31" s="77"/>
      <c r="G31" s="77"/>
      <c r="H31" s="77"/>
      <c r="I31" s="74"/>
      <c r="J31" s="74"/>
      <c r="K31" s="77"/>
      <c r="L31" s="77"/>
      <c r="M31" s="74"/>
      <c r="N31" s="74"/>
      <c r="O31" s="74"/>
    </row>
    <row r="32" spans="1:15" ht="17.25" x14ac:dyDescent="0.25">
      <c r="A32">
        <f t="shared" si="0"/>
        <v>24</v>
      </c>
      <c r="B32" s="38" t="s">
        <v>20</v>
      </c>
      <c r="C32" s="33"/>
      <c r="D32" s="33"/>
      <c r="E32" s="33"/>
      <c r="F32" s="78"/>
      <c r="G32" s="78"/>
      <c r="H32" s="78"/>
      <c r="I32" s="74"/>
      <c r="J32" s="74"/>
      <c r="K32" s="78"/>
      <c r="L32" s="78"/>
      <c r="M32" s="74"/>
      <c r="N32" s="75"/>
      <c r="O32" s="74"/>
    </row>
    <row r="33" spans="2:15" x14ac:dyDescent="0.25">
      <c r="B33" s="39" t="s">
        <v>140</v>
      </c>
      <c r="C33" s="40"/>
      <c r="D33" s="40"/>
      <c r="E33" s="40"/>
      <c r="F33" s="67">
        <f>SUM(F12:F32)</f>
        <v>0</v>
      </c>
      <c r="G33" s="67">
        <f>SUM(G12:G32)</f>
        <v>0</v>
      </c>
      <c r="H33" s="67">
        <f>SUM(H12:H32)</f>
        <v>0</v>
      </c>
      <c r="I33" s="67">
        <f>SUM(I12:I32)</f>
        <v>0</v>
      </c>
      <c r="J33" s="67"/>
      <c r="K33" s="67">
        <f>SUM(K12:K32)</f>
        <v>0</v>
      </c>
      <c r="L33" s="67">
        <f>SUM(L12:L32)</f>
        <v>0</v>
      </c>
      <c r="M33" s="67">
        <f>SUM(M12:M32)</f>
        <v>0</v>
      </c>
      <c r="N33" s="67"/>
      <c r="O33" s="67">
        <f>SUM(O12:O32)</f>
        <v>0</v>
      </c>
    </row>
    <row r="34" spans="2:15" x14ac:dyDescent="0.25"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2:15" x14ac:dyDescent="0.25">
      <c r="F35" s="68"/>
      <c r="G35" s="68"/>
      <c r="H35" s="68"/>
      <c r="I35" s="68"/>
      <c r="J35" s="68"/>
      <c r="K35" s="68"/>
      <c r="L35" s="68"/>
      <c r="M35" s="68"/>
      <c r="N35" s="68"/>
      <c r="O35" s="68"/>
    </row>
  </sheetData>
  <mergeCells count="2">
    <mergeCell ref="F6:I6"/>
    <mergeCell ref="K6:M6"/>
  </mergeCells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F10"/>
  <sheetViews>
    <sheetView view="pageBreakPreview" zoomScaleNormal="100" zoomScaleSheetLayoutView="100" workbookViewId="0">
      <selection activeCell="F9" sqref="F9"/>
    </sheetView>
  </sheetViews>
  <sheetFormatPr defaultRowHeight="15" x14ac:dyDescent="0.25"/>
  <cols>
    <col min="6" max="6" width="13.85546875" style="6" bestFit="1" customWidth="1"/>
  </cols>
  <sheetData>
    <row r="1" spans="1:6" ht="21" x14ac:dyDescent="0.35">
      <c r="A1" s="44" t="s">
        <v>157</v>
      </c>
      <c r="B1" s="44"/>
      <c r="C1" s="44"/>
      <c r="D1" s="44"/>
      <c r="E1" s="44"/>
      <c r="F1" s="44"/>
    </row>
    <row r="2" spans="1:6" x14ac:dyDescent="0.25">
      <c r="F2" s="48" t="str">
        <f>'2.) Reference Table'!D4</f>
        <v>20XX-20XX</v>
      </c>
    </row>
    <row r="3" spans="1:6" x14ac:dyDescent="0.25">
      <c r="F3" s="2" t="s">
        <v>26</v>
      </c>
    </row>
    <row r="5" spans="1:6" x14ac:dyDescent="0.25">
      <c r="B5" s="5" t="s">
        <v>25</v>
      </c>
      <c r="F5" s="49">
        <f>'2.) Reference Table'!O13+'2.) Reference Table'!O14</f>
        <v>0</v>
      </c>
    </row>
    <row r="6" spans="1:6" x14ac:dyDescent="0.25">
      <c r="B6" s="5"/>
    </row>
    <row r="7" spans="1:6" x14ac:dyDescent="0.25">
      <c r="B7" s="5" t="s">
        <v>129</v>
      </c>
      <c r="F7" s="49">
        <f>'2.) Reference Table'!O12</f>
        <v>0</v>
      </c>
    </row>
    <row r="8" spans="1:6" x14ac:dyDescent="0.25">
      <c r="B8" s="5"/>
    </row>
    <row r="9" spans="1:6" x14ac:dyDescent="0.25">
      <c r="B9" s="5" t="s">
        <v>128</v>
      </c>
      <c r="F9" s="6" t="e">
        <f>F5/F7</f>
        <v>#DIV/0!</v>
      </c>
    </row>
    <row r="10" spans="1:6" x14ac:dyDescent="0.25">
      <c r="B10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G30"/>
  <sheetViews>
    <sheetView view="pageBreakPreview" zoomScale="110" zoomScaleNormal="100" zoomScaleSheetLayoutView="110" workbookViewId="0">
      <selection activeCell="F16" sqref="F16"/>
    </sheetView>
  </sheetViews>
  <sheetFormatPr defaultRowHeight="15" x14ac:dyDescent="0.25"/>
  <cols>
    <col min="6" max="6" width="13.85546875" style="79" bestFit="1" customWidth="1"/>
  </cols>
  <sheetData>
    <row r="1" spans="1:7" ht="21" x14ac:dyDescent="0.35">
      <c r="A1" s="45" t="s">
        <v>158</v>
      </c>
      <c r="B1" s="45"/>
      <c r="C1" s="45"/>
      <c r="D1" s="45"/>
    </row>
    <row r="2" spans="1:7" x14ac:dyDescent="0.25">
      <c r="F2" s="83" t="str">
        <f>'2.) Reference Table'!D4</f>
        <v>20XX-20XX</v>
      </c>
      <c r="G2" s="61"/>
    </row>
    <row r="3" spans="1:7" x14ac:dyDescent="0.25">
      <c r="B3" s="1" t="s">
        <v>155</v>
      </c>
      <c r="E3" s="94" t="s">
        <v>125</v>
      </c>
      <c r="F3" s="94"/>
      <c r="G3" s="94"/>
    </row>
    <row r="5" spans="1:7" x14ac:dyDescent="0.25">
      <c r="A5" s="5" t="s">
        <v>27</v>
      </c>
      <c r="B5" s="5" t="s">
        <v>42</v>
      </c>
      <c r="F5" s="79">
        <f>'2.) Reference Table'!F10+'2.) Reference Table'!G10</f>
        <v>0</v>
      </c>
    </row>
    <row r="6" spans="1:7" x14ac:dyDescent="0.25">
      <c r="A6" s="5" t="s">
        <v>28</v>
      </c>
      <c r="B6" s="5" t="s">
        <v>43</v>
      </c>
      <c r="F6" s="79">
        <f>'2.) Reference Table'!H10</f>
        <v>0</v>
      </c>
    </row>
    <row r="7" spans="1:7" x14ac:dyDescent="0.25">
      <c r="A7" s="5" t="s">
        <v>44</v>
      </c>
      <c r="B7" s="5" t="s">
        <v>46</v>
      </c>
      <c r="F7" s="79" t="e">
        <f>ROUND(SUM(F5:F6)*'3.) Fringe Rate Calculator'!F9,0)</f>
        <v>#DIV/0!</v>
      </c>
    </row>
    <row r="8" spans="1:7" x14ac:dyDescent="0.25">
      <c r="A8" s="5" t="s">
        <v>45</v>
      </c>
      <c r="B8" s="5" t="s">
        <v>47</v>
      </c>
      <c r="F8" s="80">
        <f>'2.) Reference Table'!F25+'2.) Reference Table'!G25+'2.) Reference Table'!H25</f>
        <v>0</v>
      </c>
    </row>
    <row r="9" spans="1:7" x14ac:dyDescent="0.25">
      <c r="A9" s="5" t="s">
        <v>29</v>
      </c>
      <c r="B9" s="5" t="s">
        <v>48</v>
      </c>
      <c r="F9" s="79" t="e">
        <f>ROUND(SUM(F5:F8),0)</f>
        <v>#DIV/0!</v>
      </c>
    </row>
    <row r="12" spans="1:7" x14ac:dyDescent="0.25">
      <c r="B12" s="1" t="s">
        <v>30</v>
      </c>
    </row>
    <row r="14" spans="1:7" x14ac:dyDescent="0.25">
      <c r="A14" s="5" t="s">
        <v>31</v>
      </c>
      <c r="B14" s="5" t="s">
        <v>49</v>
      </c>
      <c r="F14" s="79">
        <f>'2.) Reference Table'!F9+'2.) Reference Table'!G9+'2.) Reference Table'!H9</f>
        <v>0</v>
      </c>
    </row>
    <row r="15" spans="1:7" x14ac:dyDescent="0.25">
      <c r="A15" s="5" t="s">
        <v>32</v>
      </c>
      <c r="B15" s="5" t="s">
        <v>50</v>
      </c>
      <c r="F15" s="79" t="e">
        <f>ROUND(F14*'3.) Fringe Rate Calculator'!F9,0)</f>
        <v>#DIV/0!</v>
      </c>
    </row>
    <row r="16" spans="1:7" x14ac:dyDescent="0.25">
      <c r="A16" s="5" t="s">
        <v>33</v>
      </c>
      <c r="B16" s="5" t="s">
        <v>51</v>
      </c>
      <c r="F16" s="80">
        <f>'2.) Reference Table'!I32</f>
        <v>0</v>
      </c>
    </row>
    <row r="17" spans="1:6" x14ac:dyDescent="0.25">
      <c r="A17" s="5" t="s">
        <v>34</v>
      </c>
      <c r="B17" s="5" t="s">
        <v>52</v>
      </c>
      <c r="F17" s="79" t="e">
        <f>ROUND(SUM(F14:F16),0)</f>
        <v>#DIV/0!</v>
      </c>
    </row>
    <row r="20" spans="1:6" x14ac:dyDescent="0.25">
      <c r="B20" s="1" t="s">
        <v>35</v>
      </c>
    </row>
    <row r="22" spans="1:6" x14ac:dyDescent="0.25">
      <c r="A22" s="5" t="s">
        <v>36</v>
      </c>
      <c r="B22" s="5" t="s">
        <v>53</v>
      </c>
      <c r="F22" s="79">
        <f>'2.) Reference Table'!F11+'2.) Reference Table'!G11+'2.) Reference Table'!H11</f>
        <v>0</v>
      </c>
    </row>
    <row r="23" spans="1:6" x14ac:dyDescent="0.25">
      <c r="A23" s="5" t="s">
        <v>37</v>
      </c>
      <c r="B23" s="5" t="s">
        <v>54</v>
      </c>
      <c r="F23" s="79" t="e">
        <f>ROUND(F22*'3.) Fringe Rate Calculator'!F9,0)</f>
        <v>#DIV/0!</v>
      </c>
    </row>
    <row r="24" spans="1:6" x14ac:dyDescent="0.25">
      <c r="A24" s="5" t="s">
        <v>38</v>
      </c>
      <c r="B24" s="5" t="s">
        <v>55</v>
      </c>
      <c r="F24" s="79">
        <f>SUM('2.) Reference Table'!I15:I18,'2.) Reference Table'!I20:I24,'2.) Reference Table'!I26:I27,'2.) Reference Table'!I29:I30)</f>
        <v>0</v>
      </c>
    </row>
    <row r="25" spans="1:6" x14ac:dyDescent="0.25">
      <c r="A25" s="5" t="s">
        <v>39</v>
      </c>
      <c r="B25" s="5" t="s">
        <v>56</v>
      </c>
      <c r="F25" s="81" t="e">
        <f>ROUND(SUM(F22:F24),0)</f>
        <v>#DIV/0!</v>
      </c>
    </row>
    <row r="27" spans="1:6" x14ac:dyDescent="0.25">
      <c r="B27" s="5"/>
    </row>
    <row r="29" spans="1:6" ht="15.75" thickBot="1" x14ac:dyDescent="0.3">
      <c r="A29" s="5" t="s">
        <v>41</v>
      </c>
      <c r="B29" s="5" t="s">
        <v>159</v>
      </c>
      <c r="F29" s="82" t="e">
        <f>F9+F17+F25</f>
        <v>#DIV/0!</v>
      </c>
    </row>
    <row r="30" spans="1:6" ht="15.75" thickTop="1" x14ac:dyDescent="0.25"/>
  </sheetData>
  <mergeCells count="1">
    <mergeCell ref="E3:G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H31"/>
  <sheetViews>
    <sheetView topLeftCell="A2" zoomScaleNormal="100" workbookViewId="0">
      <selection activeCell="F27" sqref="F27"/>
    </sheetView>
  </sheetViews>
  <sheetFormatPr defaultRowHeight="15" x14ac:dyDescent="0.25"/>
  <cols>
    <col min="5" max="5" width="9.42578125" customWidth="1"/>
    <col min="6" max="6" width="16.7109375" style="50" customWidth="1"/>
  </cols>
  <sheetData>
    <row r="1" spans="1:6" ht="21" x14ac:dyDescent="0.35">
      <c r="A1" s="95" t="s">
        <v>57</v>
      </c>
      <c r="B1" s="95"/>
      <c r="C1" s="95"/>
      <c r="D1" s="95"/>
      <c r="E1" s="95"/>
    </row>
    <row r="3" spans="1:6" x14ac:dyDescent="0.25">
      <c r="F3" s="62" t="str">
        <f>'2.) Reference Table'!D4</f>
        <v>20XX-20XX</v>
      </c>
    </row>
    <row r="4" spans="1:6" x14ac:dyDescent="0.25">
      <c r="B4" s="1" t="s">
        <v>155</v>
      </c>
      <c r="F4" s="51" t="s">
        <v>26</v>
      </c>
    </row>
    <row r="6" spans="1:6" x14ac:dyDescent="0.25">
      <c r="A6" s="5" t="s">
        <v>62</v>
      </c>
      <c r="B6" s="5" t="s">
        <v>42</v>
      </c>
      <c r="F6" s="50">
        <f>'2.) Reference Table'!K10+'2.) Reference Table'!L10</f>
        <v>0</v>
      </c>
    </row>
    <row r="7" spans="1:6" x14ac:dyDescent="0.25">
      <c r="A7" s="5" t="s">
        <v>63</v>
      </c>
      <c r="B7" s="5" t="s">
        <v>43</v>
      </c>
    </row>
    <row r="8" spans="1:6" x14ac:dyDescent="0.25">
      <c r="A8" s="5" t="s">
        <v>64</v>
      </c>
      <c r="B8" s="5" t="s">
        <v>46</v>
      </c>
      <c r="F8" s="50" t="e">
        <f>ROUND(F6*'3.) Fringe Rate Calculator'!F9,0)</f>
        <v>#DIV/0!</v>
      </c>
    </row>
    <row r="9" spans="1:6" x14ac:dyDescent="0.25">
      <c r="A9" s="5" t="s">
        <v>65</v>
      </c>
      <c r="B9" s="5" t="s">
        <v>47</v>
      </c>
      <c r="F9" s="52">
        <f>'2.) Reference Table'!K25+'2.) Reference Table'!L25</f>
        <v>0</v>
      </c>
    </row>
    <row r="10" spans="1:6" x14ac:dyDescent="0.25">
      <c r="A10" s="5" t="s">
        <v>66</v>
      </c>
      <c r="B10" s="5" t="s">
        <v>48</v>
      </c>
      <c r="F10" s="50" t="e">
        <f>ROUND(SUM(F6:F9),0)</f>
        <v>#DIV/0!</v>
      </c>
    </row>
    <row r="13" spans="1:6" x14ac:dyDescent="0.25">
      <c r="B13" s="1" t="s">
        <v>30</v>
      </c>
    </row>
    <row r="15" spans="1:6" x14ac:dyDescent="0.25">
      <c r="A15" s="5" t="s">
        <v>67</v>
      </c>
      <c r="B15" s="5" t="s">
        <v>58</v>
      </c>
      <c r="F15" s="50">
        <f>SUM('2.) Reference Table'!M9)</f>
        <v>0</v>
      </c>
    </row>
    <row r="16" spans="1:6" x14ac:dyDescent="0.25">
      <c r="A16" s="5" t="s">
        <v>68</v>
      </c>
      <c r="B16" s="5" t="s">
        <v>59</v>
      </c>
      <c r="F16" s="50" t="e">
        <f>ROUND(F15*'3.) Fringe Rate Calculator'!F9,0)</f>
        <v>#DIV/0!</v>
      </c>
    </row>
    <row r="17" spans="1:8" x14ac:dyDescent="0.25">
      <c r="A17" s="5" t="s">
        <v>69</v>
      </c>
      <c r="B17" s="5" t="s">
        <v>60</v>
      </c>
      <c r="F17" s="53">
        <f>'2.) Reference Table'!M32</f>
        <v>0</v>
      </c>
      <c r="G17" s="42"/>
    </row>
    <row r="18" spans="1:8" x14ac:dyDescent="0.25">
      <c r="A18" s="5" t="s">
        <v>70</v>
      </c>
      <c r="B18" s="5" t="s">
        <v>52</v>
      </c>
      <c r="F18" s="50" t="e">
        <f>ROUND(SUM(F15:F17),0)</f>
        <v>#DIV/0!</v>
      </c>
    </row>
    <row r="21" spans="1:8" x14ac:dyDescent="0.25">
      <c r="B21" s="1" t="s">
        <v>35</v>
      </c>
    </row>
    <row r="23" spans="1:8" x14ac:dyDescent="0.25">
      <c r="A23" s="5" t="s">
        <v>71</v>
      </c>
      <c r="B23" s="5" t="s">
        <v>53</v>
      </c>
      <c r="F23" s="50">
        <f>'2.) Reference Table'!K11+'2.) Reference Table'!L11</f>
        <v>0</v>
      </c>
    </row>
    <row r="24" spans="1:8" x14ac:dyDescent="0.25">
      <c r="A24" s="5" t="s">
        <v>72</v>
      </c>
      <c r="B24" s="5" t="s">
        <v>54</v>
      </c>
      <c r="F24" s="50" t="e">
        <f>ROUND(F23*'3.) Fringe Rate Calculator'!F9,0)</f>
        <v>#DIV/0!</v>
      </c>
    </row>
    <row r="25" spans="1:8" x14ac:dyDescent="0.25">
      <c r="A25" s="5" t="s">
        <v>73</v>
      </c>
      <c r="B25" s="5" t="s">
        <v>55</v>
      </c>
      <c r="F25" s="50">
        <f>SUM('2.) Reference Table'!M15:M18,'2.) Reference Table'!M20:M24,'2.) Reference Table'!M26:M27,'2.) Reference Table'!M29:M30)</f>
        <v>0</v>
      </c>
      <c r="G25" s="43"/>
      <c r="H25" s="43"/>
    </row>
    <row r="26" spans="1:8" x14ac:dyDescent="0.25">
      <c r="A26" s="5" t="s">
        <v>74</v>
      </c>
      <c r="B26" s="5" t="s">
        <v>56</v>
      </c>
      <c r="F26" s="52" t="e">
        <f>ROUND(SUM(F23:H25),0)</f>
        <v>#DIV/0!</v>
      </c>
    </row>
    <row r="27" spans="1:8" x14ac:dyDescent="0.25">
      <c r="F27" s="50" t="s">
        <v>126</v>
      </c>
    </row>
    <row r="28" spans="1:8" x14ac:dyDescent="0.25">
      <c r="B28" s="5"/>
    </row>
    <row r="30" spans="1:8" ht="15.75" thickBot="1" x14ac:dyDescent="0.3">
      <c r="A30" s="5" t="s">
        <v>75</v>
      </c>
      <c r="B30" s="5" t="s">
        <v>61</v>
      </c>
      <c r="F30" s="54" t="e">
        <f>F10+F18+F26</f>
        <v>#DIV/0!</v>
      </c>
    </row>
    <row r="31" spans="1:8" ht="15.75" thickTop="1" x14ac:dyDescent="0.25"/>
  </sheetData>
  <sortState xmlns:xlrd2="http://schemas.microsoft.com/office/spreadsheetml/2017/richdata2" ref="F25">
    <sortCondition ref="F25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2:H28"/>
  <sheetViews>
    <sheetView zoomScaleNormal="100" workbookViewId="0">
      <selection activeCell="K14" sqref="K14"/>
    </sheetView>
  </sheetViews>
  <sheetFormatPr defaultRowHeight="15" x14ac:dyDescent="0.25"/>
  <cols>
    <col min="7" max="7" width="12.140625" bestFit="1" customWidth="1"/>
  </cols>
  <sheetData>
    <row r="2" spans="1:8" ht="18.75" x14ac:dyDescent="0.3">
      <c r="A2" s="46" t="s">
        <v>167</v>
      </c>
    </row>
    <row r="3" spans="1:8" x14ac:dyDescent="0.25">
      <c r="A3" s="5" t="s">
        <v>163</v>
      </c>
      <c r="B3" s="5" t="s">
        <v>164</v>
      </c>
      <c r="C3" s="5"/>
      <c r="F3" s="41"/>
      <c r="G3" s="72" t="e">
        <f>'4.) Charter Level'!F29+'5.)Management Level'!F30</f>
        <v>#DIV/0!</v>
      </c>
      <c r="H3" s="64" t="s">
        <v>165</v>
      </c>
    </row>
    <row r="5" spans="1:8" ht="18.75" x14ac:dyDescent="0.3">
      <c r="A5" s="46" t="s">
        <v>160</v>
      </c>
      <c r="B5" s="46"/>
      <c r="C5" s="46"/>
      <c r="D5" s="46"/>
      <c r="E5" s="46"/>
      <c r="F5" s="41"/>
      <c r="G5" s="41"/>
      <c r="H5" s="41"/>
    </row>
    <row r="6" spans="1:8" x14ac:dyDescent="0.25">
      <c r="F6" s="41"/>
      <c r="G6" s="98" t="str">
        <f>'2.) Reference Table'!D4</f>
        <v>20XX-20XX</v>
      </c>
      <c r="H6" s="98"/>
    </row>
    <row r="7" spans="1:8" x14ac:dyDescent="0.25">
      <c r="F7" s="41"/>
      <c r="G7" s="97" t="s">
        <v>26</v>
      </c>
      <c r="H7" s="97"/>
    </row>
    <row r="8" spans="1:8" x14ac:dyDescent="0.25">
      <c r="A8" s="5" t="s">
        <v>76</v>
      </c>
      <c r="B8" s="5" t="s">
        <v>88</v>
      </c>
      <c r="F8" s="41"/>
      <c r="G8" s="72" t="e">
        <f>'4.) Charter Level'!F29-'6.) LocalState Spending'!G16</f>
        <v>#DIV/0!</v>
      </c>
    </row>
    <row r="9" spans="1:8" x14ac:dyDescent="0.25">
      <c r="A9" s="5"/>
      <c r="B9" s="5"/>
      <c r="F9" s="41"/>
      <c r="G9" s="41"/>
      <c r="H9" s="41"/>
    </row>
    <row r="10" spans="1:8" x14ac:dyDescent="0.25">
      <c r="A10" s="5" t="s">
        <v>77</v>
      </c>
      <c r="B10" s="5" t="s">
        <v>90</v>
      </c>
      <c r="G10" s="84"/>
    </row>
    <row r="11" spans="1:8" x14ac:dyDescent="0.25">
      <c r="A11" s="5" t="s">
        <v>78</v>
      </c>
      <c r="B11" s="5" t="s">
        <v>89</v>
      </c>
      <c r="G11" s="84"/>
    </row>
    <row r="12" spans="1:8" x14ac:dyDescent="0.25">
      <c r="A12" s="5" t="s">
        <v>79</v>
      </c>
      <c r="B12" s="5" t="s">
        <v>91</v>
      </c>
      <c r="G12" s="84"/>
    </row>
    <row r="13" spans="1:8" x14ac:dyDescent="0.25">
      <c r="A13" s="5" t="s">
        <v>80</v>
      </c>
      <c r="B13" s="5" t="s">
        <v>92</v>
      </c>
      <c r="G13" s="84"/>
    </row>
    <row r="14" spans="1:8" x14ac:dyDescent="0.25">
      <c r="A14" s="5" t="s">
        <v>81</v>
      </c>
      <c r="B14" s="5" t="s">
        <v>93</v>
      </c>
      <c r="G14" s="84"/>
    </row>
    <row r="15" spans="1:8" x14ac:dyDescent="0.25">
      <c r="A15" s="5" t="s">
        <v>82</v>
      </c>
      <c r="B15" s="5" t="s">
        <v>94</v>
      </c>
      <c r="G15" s="84"/>
    </row>
    <row r="16" spans="1:8" x14ac:dyDescent="0.25">
      <c r="A16" s="5" t="s">
        <v>83</v>
      </c>
      <c r="B16" s="5" t="s">
        <v>95</v>
      </c>
      <c r="G16" s="73">
        <f>SUM(G10:G15)</f>
        <v>0</v>
      </c>
    </row>
    <row r="19" spans="1:8" ht="18.75" x14ac:dyDescent="0.3">
      <c r="A19" s="96" t="s">
        <v>84</v>
      </c>
      <c r="B19" s="96"/>
      <c r="C19" s="96"/>
      <c r="D19" s="96"/>
      <c r="E19" s="96"/>
      <c r="F19" s="96"/>
    </row>
    <row r="21" spans="1:8" x14ac:dyDescent="0.25">
      <c r="A21" s="5" t="s">
        <v>85</v>
      </c>
      <c r="B21" s="5" t="s">
        <v>88</v>
      </c>
      <c r="G21" s="72" t="e">
        <f>'5.)Management Level'!F30-'6.) LocalState Spending'!G22</f>
        <v>#DIV/0!</v>
      </c>
    </row>
    <row r="22" spans="1:8" x14ac:dyDescent="0.25">
      <c r="A22" s="5" t="s">
        <v>86</v>
      </c>
      <c r="B22" s="5" t="s">
        <v>95</v>
      </c>
      <c r="G22" s="72">
        <v>0</v>
      </c>
    </row>
    <row r="23" spans="1:8" x14ac:dyDescent="0.25">
      <c r="A23" s="5" t="s">
        <v>87</v>
      </c>
      <c r="B23" s="5" t="s">
        <v>96</v>
      </c>
      <c r="G23" s="72" t="e">
        <f>G8+G16+G21+G22</f>
        <v>#DIV/0!</v>
      </c>
      <c r="H23" t="s">
        <v>166</v>
      </c>
    </row>
    <row r="24" spans="1:8" x14ac:dyDescent="0.25">
      <c r="A24" s="5"/>
      <c r="B24" s="5"/>
    </row>
    <row r="28" spans="1:8" x14ac:dyDescent="0.25">
      <c r="A28" t="s">
        <v>156</v>
      </c>
    </row>
  </sheetData>
  <mergeCells count="3">
    <mergeCell ref="A19:F19"/>
    <mergeCell ref="G7:H7"/>
    <mergeCell ref="G6:H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F21"/>
  <sheetViews>
    <sheetView zoomScaleNormal="100" workbookViewId="0">
      <selection activeCell="E18" sqref="E18"/>
    </sheetView>
  </sheetViews>
  <sheetFormatPr defaultRowHeight="15" x14ac:dyDescent="0.25"/>
  <cols>
    <col min="5" max="5" width="11" style="56" bestFit="1" customWidth="1"/>
  </cols>
  <sheetData>
    <row r="1" spans="1:6" ht="18.75" x14ac:dyDescent="0.3">
      <c r="A1" s="96" t="s">
        <v>97</v>
      </c>
      <c r="B1" s="96"/>
      <c r="C1" s="96"/>
      <c r="D1" s="96"/>
      <c r="E1" s="96"/>
    </row>
    <row r="2" spans="1:6" x14ac:dyDescent="0.25">
      <c r="E2" s="101" t="str">
        <f>'2.) Reference Table'!D4</f>
        <v>20XX-20XX</v>
      </c>
      <c r="F2" s="101"/>
    </row>
    <row r="3" spans="1:6" x14ac:dyDescent="0.25">
      <c r="E3" s="100" t="s">
        <v>26</v>
      </c>
      <c r="F3" s="100"/>
    </row>
    <row r="5" spans="1:6" x14ac:dyDescent="0.25">
      <c r="A5" s="5" t="s">
        <v>98</v>
      </c>
      <c r="B5" s="5" t="s">
        <v>111</v>
      </c>
      <c r="E5" s="55">
        <f>'2.) Reference Table'!G33</f>
        <v>0</v>
      </c>
      <c r="F5" s="47"/>
    </row>
    <row r="6" spans="1:6" x14ac:dyDescent="0.25">
      <c r="A6" s="5" t="s">
        <v>99</v>
      </c>
      <c r="B6" s="5" t="s">
        <v>112</v>
      </c>
    </row>
    <row r="7" spans="1:6" x14ac:dyDescent="0.25">
      <c r="A7" s="5" t="s">
        <v>100</v>
      </c>
      <c r="B7" s="5" t="s">
        <v>113</v>
      </c>
      <c r="E7" s="56">
        <f>'2.) Reference Table'!I29</f>
        <v>0</v>
      </c>
    </row>
    <row r="8" spans="1:6" x14ac:dyDescent="0.25">
      <c r="A8" s="5" t="s">
        <v>101</v>
      </c>
      <c r="B8" s="5" t="s">
        <v>114</v>
      </c>
    </row>
    <row r="9" spans="1:6" x14ac:dyDescent="0.25">
      <c r="A9" s="5" t="s">
        <v>102</v>
      </c>
      <c r="B9" s="5" t="s">
        <v>115</v>
      </c>
    </row>
    <row r="10" spans="1:6" x14ac:dyDescent="0.25">
      <c r="A10" s="5" t="s">
        <v>103</v>
      </c>
      <c r="B10" s="5" t="s">
        <v>116</v>
      </c>
    </row>
    <row r="11" spans="1:6" x14ac:dyDescent="0.25">
      <c r="A11" s="5"/>
      <c r="B11" s="5"/>
    </row>
    <row r="12" spans="1:6" x14ac:dyDescent="0.25">
      <c r="A12" s="5"/>
      <c r="B12" s="5"/>
    </row>
    <row r="13" spans="1:6" ht="18.75" x14ac:dyDescent="0.3">
      <c r="A13" s="99" t="s">
        <v>104</v>
      </c>
      <c r="B13" s="99"/>
      <c r="C13" s="99"/>
      <c r="D13" s="99"/>
      <c r="E13" s="99"/>
      <c r="F13" s="99"/>
    </row>
    <row r="14" spans="1:6" x14ac:dyDescent="0.25">
      <c r="A14" s="5"/>
      <c r="B14" s="5"/>
    </row>
    <row r="15" spans="1:6" x14ac:dyDescent="0.25">
      <c r="A15" s="5" t="s">
        <v>105</v>
      </c>
      <c r="B15" s="5" t="s">
        <v>111</v>
      </c>
    </row>
    <row r="16" spans="1:6" x14ac:dyDescent="0.25">
      <c r="A16" s="5" t="s">
        <v>106</v>
      </c>
      <c r="B16" s="5" t="s">
        <v>112</v>
      </c>
    </row>
    <row r="17" spans="1:5" x14ac:dyDescent="0.25">
      <c r="A17" s="5" t="s">
        <v>107</v>
      </c>
      <c r="B17" s="5" t="s">
        <v>113</v>
      </c>
      <c r="E17" s="56">
        <f>'2.) Reference Table'!M29</f>
        <v>0</v>
      </c>
    </row>
    <row r="18" spans="1:5" x14ac:dyDescent="0.25">
      <c r="A18" s="5" t="s">
        <v>108</v>
      </c>
      <c r="B18" s="5" t="s">
        <v>114</v>
      </c>
    </row>
    <row r="19" spans="1:5" x14ac:dyDescent="0.25">
      <c r="A19" s="5" t="s">
        <v>109</v>
      </c>
      <c r="B19" s="5" t="s">
        <v>115</v>
      </c>
    </row>
    <row r="20" spans="1:5" x14ac:dyDescent="0.25">
      <c r="A20" s="5" t="s">
        <v>110</v>
      </c>
      <c r="B20" s="5" t="s">
        <v>116</v>
      </c>
    </row>
    <row r="21" spans="1:5" x14ac:dyDescent="0.25">
      <c r="A21" s="5"/>
      <c r="B21" s="5"/>
    </row>
  </sheetData>
  <mergeCells count="4">
    <mergeCell ref="A1:E1"/>
    <mergeCell ref="A13:F13"/>
    <mergeCell ref="E3:F3"/>
    <mergeCell ref="E2:F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F24"/>
  <sheetViews>
    <sheetView zoomScaleNormal="100" workbookViewId="0">
      <selection activeCell="E14" sqref="E14"/>
    </sheetView>
  </sheetViews>
  <sheetFormatPr defaultRowHeight="15" x14ac:dyDescent="0.25"/>
  <cols>
    <col min="1" max="1" width="16.5703125" customWidth="1"/>
    <col min="5" max="5" width="14.28515625" style="57" bestFit="1" customWidth="1"/>
  </cols>
  <sheetData>
    <row r="1" spans="1:6" ht="21" x14ac:dyDescent="0.35">
      <c r="A1" s="95" t="s">
        <v>117</v>
      </c>
      <c r="B1" s="95"/>
      <c r="C1" s="95"/>
      <c r="D1" s="95"/>
    </row>
    <row r="3" spans="1:6" x14ac:dyDescent="0.25">
      <c r="D3" s="103" t="str">
        <f>'2.) Reference Table'!D4</f>
        <v>20XX-20XX</v>
      </c>
      <c r="E3" s="103"/>
      <c r="F3" s="103"/>
    </row>
    <row r="4" spans="1:6" x14ac:dyDescent="0.25">
      <c r="A4" s="100" t="s">
        <v>120</v>
      </c>
      <c r="B4" s="100"/>
      <c r="C4" s="100"/>
      <c r="E4" s="63" t="s">
        <v>26</v>
      </c>
    </row>
    <row r="6" spans="1:6" x14ac:dyDescent="0.25">
      <c r="A6" s="3">
        <v>1</v>
      </c>
      <c r="B6" s="5" t="s">
        <v>122</v>
      </c>
      <c r="C6" s="5"/>
    </row>
    <row r="7" spans="1:6" x14ac:dyDescent="0.25">
      <c r="A7" s="3">
        <v>2</v>
      </c>
      <c r="B7" s="5" t="s">
        <v>123</v>
      </c>
      <c r="C7" s="5"/>
    </row>
    <row r="8" spans="1:6" x14ac:dyDescent="0.25">
      <c r="A8" s="3">
        <v>3</v>
      </c>
      <c r="B8" s="5" t="s">
        <v>124</v>
      </c>
      <c r="C8" s="5"/>
      <c r="E8" s="57">
        <f>'2.) Reference Table'!O19</f>
        <v>0</v>
      </c>
    </row>
    <row r="9" spans="1:6" x14ac:dyDescent="0.25">
      <c r="A9" s="3">
        <v>4</v>
      </c>
      <c r="B9" s="5" t="s">
        <v>130</v>
      </c>
      <c r="C9" s="5"/>
      <c r="E9" s="58">
        <f>'2.) Reference Table'!O28+'2.) Reference Table'!O31</f>
        <v>0</v>
      </c>
    </row>
    <row r="10" spans="1:6" x14ac:dyDescent="0.25">
      <c r="A10" s="3">
        <v>5</v>
      </c>
      <c r="B10" s="5" t="s">
        <v>118</v>
      </c>
      <c r="C10" s="5"/>
      <c r="E10" s="59">
        <f>SUM(E6:E9)</f>
        <v>0</v>
      </c>
    </row>
    <row r="11" spans="1:6" x14ac:dyDescent="0.25">
      <c r="A11" s="5"/>
      <c r="B11" s="5"/>
      <c r="C11" s="5"/>
    </row>
    <row r="12" spans="1:6" x14ac:dyDescent="0.25">
      <c r="A12" s="102" t="s">
        <v>121</v>
      </c>
      <c r="B12" s="102"/>
      <c r="C12" s="102"/>
      <c r="E12" s="57">
        <f>'2.) Reference Table'!O33</f>
        <v>0</v>
      </c>
    </row>
    <row r="13" spans="1:6" x14ac:dyDescent="0.25">
      <c r="A13" s="5"/>
      <c r="B13" s="5"/>
      <c r="C13" s="5"/>
    </row>
    <row r="14" spans="1:6" ht="15.75" thickBot="1" x14ac:dyDescent="0.3">
      <c r="A14" s="5" t="s">
        <v>119</v>
      </c>
      <c r="B14" s="5"/>
      <c r="C14" s="5"/>
      <c r="E14" s="60" t="e">
        <f>'4.) Charter Level'!F29+'5.)Management Level'!F30+'8.) Exclusions and Total Exp.'!E10</f>
        <v>#DIV/0!</v>
      </c>
    </row>
    <row r="15" spans="1:6" ht="15.75" thickTop="1" x14ac:dyDescent="0.25">
      <c r="A15" s="5"/>
      <c r="B15" s="5"/>
      <c r="C15" s="5"/>
    </row>
    <row r="16" spans="1:6" x14ac:dyDescent="0.25">
      <c r="A16" s="5"/>
      <c r="B16" s="5"/>
      <c r="C16" s="5"/>
    </row>
    <row r="20" spans="1:3" x14ac:dyDescent="0.25">
      <c r="A20" s="65"/>
      <c r="B20" s="65"/>
      <c r="C20" s="65"/>
    </row>
    <row r="21" spans="1:3" x14ac:dyDescent="0.25">
      <c r="A21" s="65"/>
      <c r="B21" s="65"/>
      <c r="C21" s="65"/>
    </row>
    <row r="22" spans="1:3" x14ac:dyDescent="0.25">
      <c r="A22" s="65"/>
      <c r="B22" s="65"/>
      <c r="C22" s="65"/>
    </row>
    <row r="23" spans="1:3" x14ac:dyDescent="0.25">
      <c r="A23" s="65"/>
      <c r="B23" s="65"/>
      <c r="C23" s="65"/>
    </row>
    <row r="24" spans="1:3" x14ac:dyDescent="0.25">
      <c r="A24" s="65"/>
      <c r="B24" s="65"/>
      <c r="C24" s="65"/>
    </row>
  </sheetData>
  <mergeCells count="4">
    <mergeCell ref="A4:C4"/>
    <mergeCell ref="A12:C12"/>
    <mergeCell ref="A1:D1"/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1.) Name of School</vt:lpstr>
      <vt:lpstr>2.) Reference Table</vt:lpstr>
      <vt:lpstr>3.) Fringe Rate Calculator</vt:lpstr>
      <vt:lpstr>4.) Charter Level</vt:lpstr>
      <vt:lpstr>5.)Management Level</vt:lpstr>
      <vt:lpstr>6.) LocalState Spending</vt:lpstr>
      <vt:lpstr>7.) Program Detail </vt:lpstr>
      <vt:lpstr>8.) Exclusions and Total Exp.</vt:lpstr>
      <vt:lpstr>'1.) Name of School'!AcadYr1</vt:lpstr>
      <vt:lpstr>'1.) Name of School'!Print_Area</vt:lpstr>
    </vt:vector>
  </TitlesOfParts>
  <Company>SUNY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LeClair, Connor</dc:creator>
  <cp:lastModifiedBy>LeClair, Connor</cp:lastModifiedBy>
  <cp:lastPrinted>2020-03-02T16:31:18Z</cp:lastPrinted>
  <dcterms:created xsi:type="dcterms:W3CDTF">2020-02-06T15:23:27Z</dcterms:created>
  <dcterms:modified xsi:type="dcterms:W3CDTF">2021-12-03T18:44:17Z</dcterms:modified>
</cp:coreProperties>
</file>